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040" windowHeight="8010" tabRatio="921" activeTab="0"/>
  </bookViews>
  <sheets>
    <sheet name="First Page" sheetId="18" r:id="rId1"/>
    <sheet name="Intensive +Running+Fish culture" sheetId="1" r:id="rId2"/>
    <sheet name="Nat. Fish Seed + Estt of fish" sheetId="2" r:id="rId3"/>
    <sheet name="AHRD+2415 Research" sheetId="3" r:id="rId4"/>
    <sheet name="Wel. SC" sheetId="5" r:id="rId5"/>
    <sheet name="Ornamental" sheetId="4" r:id="rId6"/>
    <sheet name="Dev. of Fresh Water" sheetId="6" r:id="rId7"/>
    <sheet name="Water Logged" sheetId="7" r:id="rId8"/>
    <sheet name="Saline" sheetId="8" r:id="rId9"/>
    <sheet name="Inland Cap" sheetId="9" r:id="rId10"/>
    <sheet name="RAS" sheetId="10" r:id="rId11"/>
    <sheet name="Mobile retail fish" sheetId="15" r:id="rId12"/>
    <sheet name="Pelleted feed Plant" sheetId="16" r:id="rId13"/>
    <sheet name="Cage calture" sheetId="19" r:id="rId14"/>
    <sheet name="Pearl Cul" sheetId="17" r:id="rId15"/>
    <sheet name="Pangasius " sheetId="20" r:id="rId16"/>
    <sheet name="Peneaus Indicus-Prawn" sheetId="22" r:id="rId17"/>
    <sheet name="Tilapia" sheetId="21" r:id="rId18"/>
    <sheet name="Biofloc" sheetId="23" r:id="rId19"/>
    <sheet name="Skill Dev." sheetId="12" r:id="rId20"/>
    <sheet name="RKVY" sheetId="11" r:id="rId21"/>
    <sheet name="Sheet1" sheetId="25" r:id="rId22"/>
  </sheets>
  <definedNames/>
  <calcPr calcId="124519"/>
</workbook>
</file>

<file path=xl/sharedStrings.xml><?xml version="1.0" encoding="utf-8"?>
<sst xmlns="http://schemas.openxmlformats.org/spreadsheetml/2006/main" count="1150" uniqueCount="218">
  <si>
    <t>Sr. No.</t>
  </si>
  <si>
    <t>Item</t>
  </si>
  <si>
    <t>Unit</t>
  </si>
  <si>
    <t>Total</t>
  </si>
  <si>
    <t>D.FO. KRL</t>
  </si>
  <si>
    <t>Coverage of water area</t>
  </si>
  <si>
    <t>Hect.</t>
  </si>
  <si>
    <t>Stocking of fish Fingerling</t>
  </si>
  <si>
    <t>Lakh</t>
  </si>
  <si>
    <t>Fish Production</t>
  </si>
  <si>
    <t>Water/Soil Analysis of ponds</t>
  </si>
  <si>
    <t>No.</t>
  </si>
  <si>
    <t>2.  Deep Tubwell</t>
  </si>
  <si>
    <t>3. Aearator</t>
  </si>
  <si>
    <t>Excavation of Pond in Community Ponds</t>
  </si>
  <si>
    <t>Awarness Camps</t>
  </si>
  <si>
    <t>Fish Production in Natural Water</t>
  </si>
  <si>
    <t>M.T.</t>
  </si>
  <si>
    <t>A</t>
  </si>
  <si>
    <t>Fish Seed Production Unit/ Hatcheries (New &amp; Old)</t>
  </si>
  <si>
    <t>DFO  AMB</t>
  </si>
  <si>
    <t xml:space="preserve"> DFO  YNR</t>
  </si>
  <si>
    <t>DFO  KTL</t>
  </si>
  <si>
    <t>DFO  KKR</t>
  </si>
  <si>
    <t>DFO  PNP</t>
  </si>
  <si>
    <t>DFO  SNP</t>
  </si>
  <si>
    <t>DFO  FBD</t>
  </si>
  <si>
    <t>DFO  GRG</t>
  </si>
  <si>
    <t>DFO  NUH</t>
  </si>
  <si>
    <t>DFO  PWL</t>
  </si>
  <si>
    <t>DFO  RTK</t>
  </si>
  <si>
    <t>DFO  JND</t>
  </si>
  <si>
    <t>DFO  BHN</t>
  </si>
  <si>
    <t>DFO  HSR</t>
  </si>
  <si>
    <t>DFO  SRS</t>
  </si>
  <si>
    <t>DFO  REW</t>
  </si>
  <si>
    <t>DFO  NNL</t>
  </si>
  <si>
    <t>DFO  PKL</t>
  </si>
  <si>
    <t>DFO  JHJ</t>
  </si>
  <si>
    <t>DFO  FTBD</t>
  </si>
  <si>
    <t>Total Target</t>
  </si>
  <si>
    <t>FFM Hisar</t>
  </si>
  <si>
    <t>FFM Kakroi</t>
  </si>
  <si>
    <t>FFM Damdama</t>
  </si>
  <si>
    <t>FFM Tohana</t>
  </si>
  <si>
    <t>FFM Jhajjar</t>
  </si>
  <si>
    <t>FFM Saidpura</t>
  </si>
  <si>
    <t>DFO SNP</t>
  </si>
  <si>
    <t>FFM Sampla</t>
  </si>
  <si>
    <t>FFM Lisana</t>
  </si>
  <si>
    <t>DFO KTL (Mundri)</t>
  </si>
  <si>
    <t>D.F.O. SRS (Ottu)</t>
  </si>
  <si>
    <t>-</t>
  </si>
  <si>
    <t>Govt. Fish Seed Farm</t>
  </si>
  <si>
    <t>Private Fish Seed Farm</t>
  </si>
  <si>
    <t>Target</t>
  </si>
  <si>
    <t>ARTI Hisar</t>
  </si>
  <si>
    <t>Demonstrations</t>
  </si>
  <si>
    <t>Lecture delivered</t>
  </si>
  <si>
    <t>Film Shows</t>
  </si>
  <si>
    <t>Soil &amp; Samples</t>
  </si>
  <si>
    <t>Diagnosing Fish Disease samples</t>
  </si>
  <si>
    <t>Training to Fish Farmers</t>
  </si>
  <si>
    <t>In service training to Officer/Para Fisheries Staff</t>
  </si>
  <si>
    <t>Refresher Courses to fish farmers</t>
  </si>
  <si>
    <t>Refresher Courses to Govt. Fisherman</t>
  </si>
  <si>
    <t>Refresher Courses to Pvt. Fisherman</t>
  </si>
  <si>
    <t xml:space="preserve">Inspection </t>
  </si>
  <si>
    <t>Inspections</t>
  </si>
  <si>
    <t>DFO    AMB</t>
  </si>
  <si>
    <t>DFO   KTL</t>
  </si>
  <si>
    <t>DFO   KKR</t>
  </si>
  <si>
    <t>Angling Competition</t>
  </si>
  <si>
    <t>DFO  KRL</t>
  </si>
  <si>
    <t>DFO KRL</t>
  </si>
  <si>
    <t>Training to Fishermen/Fish Farmer</t>
  </si>
  <si>
    <t>1st Year lease money subsidy</t>
  </si>
  <si>
    <t>Purchase of Nets</t>
  </si>
  <si>
    <t>Notified Water Units</t>
  </si>
  <si>
    <t xml:space="preserve">Subsidy on inputs </t>
  </si>
  <si>
    <t>DFO AMB</t>
  </si>
  <si>
    <t xml:space="preserve"> DFO YNR</t>
  </si>
  <si>
    <t>DFO KTL</t>
  </si>
  <si>
    <t>DFO KKR</t>
  </si>
  <si>
    <t>DFO PNP</t>
  </si>
  <si>
    <t>DFO FBD</t>
  </si>
  <si>
    <t>DFO GRG</t>
  </si>
  <si>
    <t>DFO RTK</t>
  </si>
  <si>
    <t>DFO JND</t>
  </si>
  <si>
    <t>DFO BHN</t>
  </si>
  <si>
    <t>DFO HSR</t>
  </si>
  <si>
    <t>DFO SRS</t>
  </si>
  <si>
    <t>DFO REW</t>
  </si>
  <si>
    <t>DFO NNL</t>
  </si>
  <si>
    <t>DFO PKL</t>
  </si>
  <si>
    <t>DFO JHJ</t>
  </si>
  <si>
    <t>DFO FTBD</t>
  </si>
  <si>
    <t>DFO NUH</t>
  </si>
  <si>
    <t>DFO PWL</t>
  </si>
  <si>
    <t>Whole Sale fish Shop</t>
  </si>
  <si>
    <t>Retailer  Sale fish Shop</t>
  </si>
  <si>
    <t>DFO SNP (Rohat)</t>
  </si>
  <si>
    <t>DFO YNR (Dadupur)</t>
  </si>
  <si>
    <t>D.F.O. AMB (Jansui)</t>
  </si>
  <si>
    <t>FFM FBD (Badkhal)</t>
  </si>
  <si>
    <t xml:space="preserve">Establishment of Hi-tech and Ultra Modern Ornamental Fish Hatchery </t>
  </si>
  <si>
    <t xml:space="preserve"> Scheme for The Ornamental Fisheries</t>
  </si>
  <si>
    <t xml:space="preserve">CCS Development of Fresh Water Aquaculture under Blue Revolution </t>
  </si>
  <si>
    <t>Input Subsidy</t>
  </si>
  <si>
    <t>Excavation</t>
  </si>
  <si>
    <t>DFO MWT</t>
  </si>
  <si>
    <t>CSS for the Development of Water Logged Area under Blue Revolution</t>
  </si>
  <si>
    <t xml:space="preserve"> DFO JHJ</t>
  </si>
  <si>
    <t>DFO Mewat</t>
  </si>
  <si>
    <t>DFO Palwal</t>
  </si>
  <si>
    <t>CSS for Utilization of Saline Ground Water under Blue Revolution</t>
  </si>
  <si>
    <t xml:space="preserve"> DFO RTK</t>
  </si>
  <si>
    <t xml:space="preserve">CSS for Inland Capture Fisheries (Village Ponds, Tanks etc.) under Blue Revolution </t>
  </si>
  <si>
    <t>Craft and Gear (Net, Boat etc.)</t>
  </si>
  <si>
    <t xml:space="preserve">Riverine Fisheries conservation and Awareness Programme </t>
  </si>
  <si>
    <t xml:space="preserve">CCS Establishment of the Recirculating Aquaculutre System (RAS) under Blue Revolution </t>
  </si>
  <si>
    <t>Nos.</t>
  </si>
  <si>
    <t>Promotion of White Shrimp Culture</t>
  </si>
  <si>
    <t>Scheme for Intensive Fisheries Development Programme</t>
  </si>
  <si>
    <t>Scheme for National Fish Seed Programme</t>
  </si>
  <si>
    <t xml:space="preserve"> Scheme for Agricultural Human Resources Development </t>
  </si>
  <si>
    <t>Scheme for Welfare of Scheduled Caste Families</t>
  </si>
  <si>
    <t>Subsidy on :          1. Shallow Tubwell</t>
  </si>
  <si>
    <t>DDF Gurgaon</t>
  </si>
  <si>
    <t>DDF Rohtak</t>
  </si>
  <si>
    <t>DDF Jyotisar</t>
  </si>
  <si>
    <t>DDF Hisar</t>
  </si>
  <si>
    <t>Scheme for the Training  Skill Development and Capacity Building to Fish Farmers in all Fisheries related activity in Inland Fisheries</t>
  </si>
  <si>
    <t>Scheme for the Infrastructure for setting up of Mobile/Retail Fish Outlet (Kiosk)</t>
  </si>
  <si>
    <t>Infrastructure for setting up of Mobile/Retail Fish Outlet (Kiosk)</t>
  </si>
  <si>
    <t>Scheme for the Pearl Culture (Marine &amp; Fresh Water)</t>
  </si>
  <si>
    <t>Pearl Culture Unit</t>
  </si>
  <si>
    <t>Training</t>
  </si>
  <si>
    <t>Shrimp Production</t>
  </si>
  <si>
    <t xml:space="preserve">Stocking </t>
  </si>
  <si>
    <t>Stocking</t>
  </si>
  <si>
    <t>DFO  Ch.Ddr</t>
  </si>
  <si>
    <t>DFO  ChDri</t>
  </si>
  <si>
    <t>DFO ChDri</t>
  </si>
  <si>
    <t xml:space="preserve">Estt. of the Recirculating Aquaculutre System (RAS) </t>
  </si>
  <si>
    <t>DFO  MWT</t>
  </si>
  <si>
    <t xml:space="preserve">Promotion of White Shrimp Culture (L.vannamei) under Rashtriya Krishi Vikas Yojana </t>
  </si>
  <si>
    <t>PUA</t>
  </si>
  <si>
    <t>Salary</t>
  </si>
  <si>
    <t>Wages</t>
  </si>
  <si>
    <t>Dearness Allow.</t>
  </si>
  <si>
    <t>Travelling Allow.</t>
  </si>
  <si>
    <t>Motor Vehicle</t>
  </si>
  <si>
    <t>POL</t>
  </si>
  <si>
    <t>LTC</t>
  </si>
  <si>
    <t>Ex-Gratia</t>
  </si>
  <si>
    <t>Total of Quarter</t>
  </si>
  <si>
    <t>Office Expenses</t>
  </si>
  <si>
    <t>Rent, Rent &amp; Tax</t>
  </si>
  <si>
    <t>Minor Work</t>
  </si>
  <si>
    <t>Maintinance of Farm</t>
  </si>
  <si>
    <t>Store &amp; Equipment</t>
  </si>
  <si>
    <t>Medical Reimbursment</t>
  </si>
  <si>
    <t>Contractual Service</t>
  </si>
  <si>
    <t>Energy Charges</t>
  </si>
  <si>
    <r>
      <t>1</t>
    </r>
    <r>
      <rPr>
        <b/>
        <vertAlign val="superscript"/>
        <sz val="8"/>
        <color theme="1"/>
        <rFont val="Times New Roman"/>
        <family val="1"/>
      </rPr>
      <t>st</t>
    </r>
    <r>
      <rPr>
        <b/>
        <sz val="8"/>
        <color theme="1"/>
        <rFont val="Times New Roman"/>
        <family val="1"/>
      </rPr>
      <t xml:space="preserve"> Qtr.</t>
    </r>
  </si>
  <si>
    <r>
      <t>2</t>
    </r>
    <r>
      <rPr>
        <b/>
        <vertAlign val="superscript"/>
        <sz val="8"/>
        <color theme="1"/>
        <rFont val="Times New Roman"/>
        <family val="1"/>
      </rPr>
      <t>nd</t>
    </r>
    <r>
      <rPr>
        <b/>
        <sz val="8"/>
        <color theme="1"/>
        <rFont val="Times New Roman"/>
        <family val="1"/>
      </rPr>
      <t xml:space="preserve">  Qtr.</t>
    </r>
  </si>
  <si>
    <r>
      <t>3</t>
    </r>
    <r>
      <rPr>
        <b/>
        <vertAlign val="superscript"/>
        <sz val="8"/>
        <color theme="1"/>
        <rFont val="Times New Roman"/>
        <family val="1"/>
      </rPr>
      <t>rd</t>
    </r>
    <r>
      <rPr>
        <b/>
        <sz val="8"/>
        <color theme="1"/>
        <rFont val="Times New Roman"/>
        <family val="1"/>
      </rPr>
      <t xml:space="preserve"> Qtr.</t>
    </r>
  </si>
  <si>
    <r>
      <t>4</t>
    </r>
    <r>
      <rPr>
        <b/>
        <vertAlign val="superscript"/>
        <sz val="8"/>
        <color theme="1"/>
        <rFont val="Times New Roman"/>
        <family val="1"/>
      </rPr>
      <t>th</t>
    </r>
    <r>
      <rPr>
        <b/>
        <sz val="8"/>
        <color theme="1"/>
        <rFont val="Times New Roman"/>
        <family val="1"/>
      </rPr>
      <t xml:space="preserve"> Qtr.</t>
    </r>
  </si>
  <si>
    <t>DFO Jind</t>
  </si>
  <si>
    <t>DFO Ch.Dri.</t>
  </si>
  <si>
    <t>FFM Jyotisar</t>
  </si>
  <si>
    <t>Fisheries Department Haryana</t>
  </si>
  <si>
    <t>for State Plan Scheme, Centrally Sponsored Scheme and 100% CSS Scheme</t>
  </si>
  <si>
    <t>Physical Targets 2020-21</t>
  </si>
  <si>
    <t xml:space="preserve">Establishment of Backyard RAS Unit </t>
  </si>
  <si>
    <t>Subsidy on Rent of Fish Shops</t>
  </si>
  <si>
    <t>a</t>
  </si>
  <si>
    <t>b</t>
  </si>
  <si>
    <t>Districtwise and Schemewise Physical Targets for the year 2020-21</t>
  </si>
  <si>
    <t>done</t>
  </si>
  <si>
    <t>Common Carp (in Lakh)</t>
  </si>
  <si>
    <t>IMC (in Lakh)</t>
  </si>
  <si>
    <t>Subsidy on Notified Water (for Gen. Category)</t>
  </si>
  <si>
    <t>Awareness Camp/ Fish Seed Ranching</t>
  </si>
  <si>
    <t>DFO C.Dadri</t>
  </si>
  <si>
    <t>Coverage of Water Area</t>
  </si>
  <si>
    <t>Estt. of the Backyard Recirculatory Aquaculture System (RAS)</t>
  </si>
  <si>
    <t>Large (formulated pellet feed plant of a minimum capacity @ 6 to 10 tonne/hour or more)</t>
  </si>
  <si>
    <t xml:space="preserve">Small Feed Mill (capacity @ 1 to 5 qtl. per day)  
(No.)
</t>
  </si>
  <si>
    <t xml:space="preserve">Scheme for the Estt. Of Large &amp; Small Feed Mill Plant </t>
  </si>
  <si>
    <t xml:space="preserve">Scheme for the Installation of Cages in Reservoirs and other Open Water Bodies </t>
  </si>
  <si>
    <t xml:space="preserve">Installation of Cages in Reservoirs and other Open Water Bodies </t>
  </si>
  <si>
    <t>Scheme for the Development of Pangasius fish culture</t>
  </si>
  <si>
    <t>Scheme for the Development of Tilapia fish culture</t>
  </si>
  <si>
    <t>Scheme for the Development of Peneaus indicus (Prawn)</t>
  </si>
  <si>
    <t>Scheme for the Development of Biofloc System for fish culture</t>
  </si>
  <si>
    <t>Development of Biofloc System for fish culture</t>
  </si>
  <si>
    <t>Stocking of Fingerling</t>
  </si>
  <si>
    <t>Scheme</t>
  </si>
  <si>
    <t>Intensive</t>
  </si>
  <si>
    <t>Fresh Water</t>
  </si>
  <si>
    <t>Water Logged</t>
  </si>
  <si>
    <t>Saline</t>
  </si>
  <si>
    <t>Pangasius fish culture</t>
  </si>
  <si>
    <t>Tilapia fish culture</t>
  </si>
  <si>
    <t>Peneaus indicus (Prawn)</t>
  </si>
  <si>
    <t>Biofloc System for fish culture</t>
  </si>
  <si>
    <t>Fish Production in Natural Water (intens)</t>
  </si>
  <si>
    <t>page No.5</t>
  </si>
  <si>
    <t>MT</t>
  </si>
  <si>
    <t>AREA</t>
  </si>
  <si>
    <t>X50</t>
  </si>
  <si>
    <t>Fish Fry</t>
  </si>
  <si>
    <t>DFO Ch. Ddr</t>
  </si>
  <si>
    <t>DFO C.Ddr</t>
  </si>
  <si>
    <t>Fry  Production (1881 Lakh)</t>
  </si>
  <si>
    <t>Page 1 &amp; 5</t>
  </si>
</sst>
</file>

<file path=xl/styles.xml><?xml version="1.0" encoding="utf-8"?>
<styleSheet xmlns="http://schemas.openxmlformats.org/spreadsheetml/2006/main">
  <numFmts count="1">
    <numFmt numFmtId="164" formatCode="0.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vertAlign val="superscript"/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color theme="1"/>
      <name val="Arial"/>
      <family val="2"/>
    </font>
    <font>
      <sz val="22"/>
      <color theme="1"/>
      <name val="Times New Roman"/>
      <family val="1"/>
    </font>
    <font>
      <sz val="22"/>
      <color theme="1"/>
      <name val="Calibri"/>
      <family val="2"/>
      <scheme val="minor"/>
    </font>
    <font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5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2" fontId="0" fillId="0" borderId="0" xfId="0" applyNumberForma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9" fontId="18" fillId="0" borderId="3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wrapText="1"/>
    </xf>
    <xf numFmtId="2" fontId="18" fillId="0" borderId="3" xfId="0" applyNumberFormat="1" applyFont="1" applyBorder="1" applyAlignment="1">
      <alignment horizontal="center" wrapText="1"/>
    </xf>
    <xf numFmtId="2" fontId="20" fillId="0" borderId="3" xfId="0" applyNumberFormat="1" applyFont="1" applyBorder="1" applyAlignment="1">
      <alignment horizontal="center" wrapText="1"/>
    </xf>
    <xf numFmtId="2" fontId="21" fillId="0" borderId="3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4" fillId="0" borderId="0" xfId="0" applyFont="1"/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9" fontId="0" fillId="0" borderId="0" xfId="0" applyNumberFormat="1"/>
    <xf numFmtId="2" fontId="13" fillId="0" borderId="1" xfId="0" applyNumberFormat="1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right"/>
    </xf>
    <xf numFmtId="0" fontId="0" fillId="0" borderId="0" xfId="0"/>
    <xf numFmtId="0" fontId="0" fillId="0" borderId="1" xfId="0" applyBorder="1"/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2" fontId="26" fillId="0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wrapText="1"/>
    </xf>
    <xf numFmtId="2" fontId="0" fillId="0" borderId="1" xfId="0" applyNumberFormat="1" applyFont="1" applyBorder="1" applyAlignment="1">
      <alignment horizontal="right" vertical="center" wrapText="1"/>
    </xf>
    <xf numFmtId="2" fontId="11" fillId="0" borderId="1" xfId="0" applyNumberFormat="1" applyFont="1" applyBorder="1" applyAlignment="1">
      <alignment horizontal="right" vertical="center" wrapText="1"/>
    </xf>
    <xf numFmtId="2" fontId="26" fillId="0" borderId="1" xfId="0" applyNumberFormat="1" applyFont="1" applyBorder="1" applyAlignment="1">
      <alignment horizontal="right"/>
    </xf>
    <xf numFmtId="0" fontId="10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vertical="center" wrapText="1"/>
    </xf>
    <xf numFmtId="0" fontId="2" fillId="3" borderId="0" xfId="0" applyFont="1" applyFill="1" applyAlignment="1">
      <alignment/>
    </xf>
    <xf numFmtId="0" fontId="0" fillId="0" borderId="1" xfId="0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right" vertical="center" wrapText="1"/>
    </xf>
    <xf numFmtId="2" fontId="15" fillId="0" borderId="1" xfId="0" applyNumberFormat="1" applyFont="1" applyBorder="1" applyAlignment="1">
      <alignment horizontal="right" vertical="center" wrapText="1"/>
    </xf>
    <xf numFmtId="0" fontId="2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3" borderId="0" xfId="0" applyFill="1"/>
    <xf numFmtId="0" fontId="4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2" fillId="3" borderId="0" xfId="0" applyFont="1" applyFill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Q45"/>
  <sheetViews>
    <sheetView tabSelected="1" workbookViewId="0" topLeftCell="A1">
      <selection activeCell="L13" sqref="L13"/>
    </sheetView>
  </sheetViews>
  <sheetFormatPr defaultColWidth="9.140625" defaultRowHeight="15"/>
  <cols>
    <col min="1" max="1" width="35.8515625" style="0" customWidth="1"/>
    <col min="3" max="3" width="14.8515625" style="0" customWidth="1"/>
  </cols>
  <sheetData>
    <row r="8" spans="1:17" ht="27.75">
      <c r="A8" s="140" t="s">
        <v>174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</row>
    <row r="9" spans="1:17" ht="28.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</row>
    <row r="10" spans="1:17" ht="27.75">
      <c r="A10" s="140" t="s">
        <v>173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</row>
    <row r="11" spans="1:17" ht="28.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7" ht="27.75">
      <c r="A12" s="140" t="s">
        <v>172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</row>
    <row r="31" spans="1:3" s="111" customFormat="1" ht="15">
      <c r="A31" s="120" t="s">
        <v>9</v>
      </c>
      <c r="B31" s="120"/>
      <c r="C31" s="120" t="s">
        <v>17</v>
      </c>
    </row>
    <row r="32" spans="1:3" ht="15">
      <c r="A32" s="112" t="s">
        <v>55</v>
      </c>
      <c r="B32" s="112"/>
      <c r="C32" s="115">
        <v>260000</v>
      </c>
    </row>
    <row r="33" ht="20.25" customHeight="1"/>
    <row r="34" spans="1:3" ht="20.25" customHeight="1">
      <c r="A34" s="113" t="s">
        <v>199</v>
      </c>
      <c r="B34" s="113"/>
      <c r="C34" s="114" t="s">
        <v>9</v>
      </c>
    </row>
    <row r="35" spans="1:3" ht="20.25" customHeight="1">
      <c r="A35" s="112" t="s">
        <v>200</v>
      </c>
      <c r="B35" s="112"/>
      <c r="C35" s="116">
        <v>231000</v>
      </c>
    </row>
    <row r="36" spans="1:3" ht="20.25" customHeight="1">
      <c r="A36" s="112" t="s">
        <v>201</v>
      </c>
      <c r="B36" s="112"/>
      <c r="C36" s="117">
        <v>5500</v>
      </c>
    </row>
    <row r="37" spans="1:3" ht="20.25" customHeight="1">
      <c r="A37" s="112" t="s">
        <v>202</v>
      </c>
      <c r="B37" s="112"/>
      <c r="C37" s="117">
        <v>11000</v>
      </c>
    </row>
    <row r="38" spans="1:3" ht="20.25" customHeight="1">
      <c r="A38" s="112" t="s">
        <v>203</v>
      </c>
      <c r="B38" s="112"/>
      <c r="C38" s="117">
        <v>3300</v>
      </c>
    </row>
    <row r="39" spans="1:3" ht="20.25" customHeight="1">
      <c r="A39" s="112" t="s">
        <v>208</v>
      </c>
      <c r="B39" s="112"/>
      <c r="C39" s="110">
        <v>1280</v>
      </c>
    </row>
    <row r="40" spans="1:3" ht="20.25" customHeight="1">
      <c r="A40" s="112" t="s">
        <v>204</v>
      </c>
      <c r="B40" s="112"/>
      <c r="C40" s="117">
        <v>1100</v>
      </c>
    </row>
    <row r="41" spans="1:3" ht="20.25" customHeight="1">
      <c r="A41" s="112" t="s">
        <v>205</v>
      </c>
      <c r="B41" s="112"/>
      <c r="C41" s="117">
        <v>1100</v>
      </c>
    </row>
    <row r="42" spans="1:3" ht="20.25" customHeight="1">
      <c r="A42" s="112" t="s">
        <v>206</v>
      </c>
      <c r="B42" s="112"/>
      <c r="C42" s="117">
        <v>220</v>
      </c>
    </row>
    <row r="43" spans="1:8" ht="20.25" customHeight="1">
      <c r="A43" s="112" t="s">
        <v>207</v>
      </c>
      <c r="B43" s="112"/>
      <c r="C43" s="118">
        <v>5500</v>
      </c>
      <c r="H43" s="65">
        <f>C32-C44</f>
        <v>0</v>
      </c>
    </row>
    <row r="44" spans="1:3" ht="15">
      <c r="A44" s="113" t="s">
        <v>3</v>
      </c>
      <c r="B44" s="113"/>
      <c r="C44" s="119">
        <f>SUM(C35:C43)</f>
        <v>260000</v>
      </c>
    </row>
    <row r="45" spans="1:3" ht="15">
      <c r="A45" s="111"/>
      <c r="B45" s="111"/>
      <c r="C45" s="111"/>
    </row>
  </sheetData>
  <mergeCells count="3">
    <mergeCell ref="A8:Q8"/>
    <mergeCell ref="A12:Q12"/>
    <mergeCell ref="A10:Q10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2"/>
  <sheetViews>
    <sheetView workbookViewId="0" topLeftCell="A1">
      <selection activeCell="T6" sqref="T6"/>
    </sheetView>
  </sheetViews>
  <sheetFormatPr defaultColWidth="9.140625" defaultRowHeight="15"/>
  <cols>
    <col min="1" max="1" width="4.28125" style="0" customWidth="1"/>
    <col min="2" max="2" width="16.28125" style="0" customWidth="1"/>
    <col min="3" max="3" width="5.57421875" style="17" customWidth="1"/>
    <col min="4" max="4" width="5.421875" style="17" bestFit="1" customWidth="1"/>
    <col min="5" max="6" width="6.140625" style="0" customWidth="1"/>
    <col min="7" max="26" width="6.00390625" style="0" customWidth="1"/>
  </cols>
  <sheetData>
    <row r="1" spans="1:26" s="4" customFormat="1" ht="21.75" customHeight="1">
      <c r="A1" s="141" t="s">
        <v>179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s="4" customFormat="1" ht="23.25" customHeight="1">
      <c r="A2" s="142" t="s">
        <v>117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3:4" s="4" customFormat="1" ht="15">
      <c r="C3" s="29"/>
      <c r="D3" s="29"/>
    </row>
    <row r="4" spans="1:28" s="4" customFormat="1" ht="51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80</v>
      </c>
      <c r="F4" s="3" t="s">
        <v>81</v>
      </c>
      <c r="G4" s="3" t="s">
        <v>82</v>
      </c>
      <c r="H4" s="3" t="s">
        <v>83</v>
      </c>
      <c r="I4" s="3" t="s">
        <v>4</v>
      </c>
      <c r="J4" s="3" t="s">
        <v>84</v>
      </c>
      <c r="K4" s="3" t="s">
        <v>47</v>
      </c>
      <c r="L4" s="3" t="s">
        <v>85</v>
      </c>
      <c r="M4" s="3" t="s">
        <v>86</v>
      </c>
      <c r="N4" s="3" t="s">
        <v>110</v>
      </c>
      <c r="O4" s="3" t="s">
        <v>98</v>
      </c>
      <c r="P4" s="3" t="s">
        <v>87</v>
      </c>
      <c r="Q4" s="3" t="s">
        <v>88</v>
      </c>
      <c r="R4" s="3" t="s">
        <v>89</v>
      </c>
      <c r="S4" s="3" t="s">
        <v>90</v>
      </c>
      <c r="T4" s="3" t="s">
        <v>91</v>
      </c>
      <c r="U4" s="3" t="s">
        <v>92</v>
      </c>
      <c r="V4" s="3" t="s">
        <v>93</v>
      </c>
      <c r="W4" s="3" t="s">
        <v>94</v>
      </c>
      <c r="X4" s="3" t="s">
        <v>95</v>
      </c>
      <c r="Y4" s="57" t="s">
        <v>96</v>
      </c>
      <c r="Z4" s="57" t="s">
        <v>143</v>
      </c>
      <c r="AB4" s="86" t="s">
        <v>180</v>
      </c>
    </row>
    <row r="5" spans="1:27" s="4" customFormat="1" ht="61.5" customHeight="1">
      <c r="A5" s="3">
        <v>1</v>
      </c>
      <c r="B5" s="2" t="s">
        <v>118</v>
      </c>
      <c r="C5" s="5" t="s">
        <v>11</v>
      </c>
      <c r="D5" s="31">
        <f>SUM(E5:Z5)</f>
        <v>65</v>
      </c>
      <c r="E5" s="3">
        <v>3</v>
      </c>
      <c r="F5" s="57">
        <v>3</v>
      </c>
      <c r="G5" s="57">
        <v>3</v>
      </c>
      <c r="H5" s="57">
        <v>3</v>
      </c>
      <c r="I5" s="57">
        <v>3</v>
      </c>
      <c r="J5" s="57">
        <v>3</v>
      </c>
      <c r="K5" s="57">
        <v>3</v>
      </c>
      <c r="L5" s="57">
        <v>3</v>
      </c>
      <c r="M5" s="57">
        <v>3</v>
      </c>
      <c r="N5" s="57">
        <v>3</v>
      </c>
      <c r="O5" s="57">
        <v>3</v>
      </c>
      <c r="P5" s="57">
        <v>3</v>
      </c>
      <c r="Q5" s="57">
        <v>3</v>
      </c>
      <c r="R5" s="57">
        <v>3</v>
      </c>
      <c r="S5" s="57">
        <v>3</v>
      </c>
      <c r="T5" s="57">
        <v>3</v>
      </c>
      <c r="U5" s="57">
        <v>3</v>
      </c>
      <c r="V5" s="57">
        <v>3</v>
      </c>
      <c r="W5" s="57">
        <v>3</v>
      </c>
      <c r="X5" s="57">
        <v>3</v>
      </c>
      <c r="Y5" s="57">
        <v>3</v>
      </c>
      <c r="Z5" s="57">
        <v>2</v>
      </c>
      <c r="AA5" s="29"/>
    </row>
    <row r="6" spans="1:26" s="4" customFormat="1" ht="79.5" customHeight="1">
      <c r="A6" s="3">
        <v>2</v>
      </c>
      <c r="B6" s="39" t="s">
        <v>119</v>
      </c>
      <c r="C6" s="3" t="s">
        <v>11</v>
      </c>
      <c r="D6" s="31">
        <f>SUM(E6:Z6)</f>
        <v>4</v>
      </c>
      <c r="E6" s="3" t="s">
        <v>52</v>
      </c>
      <c r="F6" s="3">
        <v>1</v>
      </c>
      <c r="G6" s="3" t="s">
        <v>52</v>
      </c>
      <c r="H6" s="3" t="s">
        <v>52</v>
      </c>
      <c r="I6" s="87" t="s">
        <v>52</v>
      </c>
      <c r="J6" s="87" t="s">
        <v>52</v>
      </c>
      <c r="K6" s="3">
        <v>1</v>
      </c>
      <c r="L6" s="87" t="s">
        <v>52</v>
      </c>
      <c r="M6" s="3">
        <v>1</v>
      </c>
      <c r="N6" s="3" t="s">
        <v>52</v>
      </c>
      <c r="O6" s="3" t="s">
        <v>52</v>
      </c>
      <c r="P6" s="87" t="s">
        <v>52</v>
      </c>
      <c r="Q6" s="3" t="s">
        <v>52</v>
      </c>
      <c r="R6" s="87">
        <v>1</v>
      </c>
      <c r="S6" s="3" t="s">
        <v>52</v>
      </c>
      <c r="T6" s="5" t="s">
        <v>52</v>
      </c>
      <c r="U6" s="3" t="s">
        <v>52</v>
      </c>
      <c r="V6" s="3" t="s">
        <v>52</v>
      </c>
      <c r="W6" s="3" t="s">
        <v>52</v>
      </c>
      <c r="X6" s="3" t="s">
        <v>52</v>
      </c>
      <c r="Y6" s="57" t="s">
        <v>52</v>
      </c>
      <c r="Z6" s="3" t="s">
        <v>52</v>
      </c>
    </row>
    <row r="7" spans="3:4" s="4" customFormat="1" ht="15">
      <c r="C7" s="29"/>
      <c r="D7" s="29"/>
    </row>
    <row r="8" spans="3:4" s="4" customFormat="1" ht="15">
      <c r="C8" s="29"/>
      <c r="D8" s="29"/>
    </row>
    <row r="9" spans="3:4" s="4" customFormat="1" ht="15">
      <c r="C9" s="29"/>
      <c r="D9" s="29"/>
    </row>
    <row r="10" spans="3:4" s="4" customFormat="1" ht="15">
      <c r="C10" s="29"/>
      <c r="D10" s="29"/>
    </row>
    <row r="11" spans="3:4" s="4" customFormat="1" ht="15">
      <c r="C11" s="29"/>
      <c r="D11" s="29"/>
    </row>
    <row r="12" spans="3:4" s="4" customFormat="1" ht="15">
      <c r="C12" s="29"/>
      <c r="D12" s="29"/>
    </row>
  </sheetData>
  <mergeCells count="2">
    <mergeCell ref="A1:Z1"/>
    <mergeCell ref="A2:Z2"/>
  </mergeCells>
  <printOptions/>
  <pageMargins left="0.7" right="0.43" top="0.75" bottom="0.75" header="0.3" footer="0.3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2"/>
  <sheetViews>
    <sheetView workbookViewId="0" topLeftCell="A1">
      <selection activeCell="Q6" sqref="Q6"/>
    </sheetView>
  </sheetViews>
  <sheetFormatPr defaultColWidth="9.140625" defaultRowHeight="15"/>
  <cols>
    <col min="1" max="1" width="5.00390625" style="17" customWidth="1"/>
    <col min="2" max="2" width="12.8515625" style="0" customWidth="1"/>
    <col min="3" max="3" width="5.421875" style="0" customWidth="1"/>
    <col min="4" max="24" width="5.7109375" style="0" customWidth="1"/>
    <col min="25" max="26" width="6.140625" style="0" customWidth="1"/>
  </cols>
  <sheetData>
    <row r="1" spans="1:26" s="4" customFormat="1" ht="21.75" customHeight="1">
      <c r="A1" s="141" t="s">
        <v>179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s="4" customFormat="1" ht="21.75" customHeight="1">
      <c r="A2" s="160" t="s">
        <v>120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1:4" s="4" customFormat="1" ht="15">
      <c r="A3" s="29"/>
      <c r="C3" s="29"/>
      <c r="D3" s="29"/>
    </row>
    <row r="4" spans="1:26" s="4" customFormat="1" ht="33" customHeight="1">
      <c r="A4" s="68" t="s">
        <v>0</v>
      </c>
      <c r="B4" s="2" t="s">
        <v>1</v>
      </c>
      <c r="C4" s="3" t="s">
        <v>2</v>
      </c>
      <c r="D4" s="31" t="s">
        <v>3</v>
      </c>
      <c r="E4" s="3" t="s">
        <v>80</v>
      </c>
      <c r="F4" s="3" t="s">
        <v>81</v>
      </c>
      <c r="G4" s="3" t="s">
        <v>82</v>
      </c>
      <c r="H4" s="3" t="s">
        <v>83</v>
      </c>
      <c r="I4" s="3" t="s">
        <v>4</v>
      </c>
      <c r="J4" s="3" t="s">
        <v>84</v>
      </c>
      <c r="K4" s="3" t="s">
        <v>47</v>
      </c>
      <c r="L4" s="3" t="s">
        <v>85</v>
      </c>
      <c r="M4" s="3" t="s">
        <v>86</v>
      </c>
      <c r="N4" s="3" t="s">
        <v>110</v>
      </c>
      <c r="O4" s="3" t="s">
        <v>98</v>
      </c>
      <c r="P4" s="3" t="s">
        <v>87</v>
      </c>
      <c r="Q4" s="3" t="s">
        <v>88</v>
      </c>
      <c r="R4" s="3" t="s">
        <v>89</v>
      </c>
      <c r="S4" s="3" t="s">
        <v>90</v>
      </c>
      <c r="T4" s="3" t="s">
        <v>91</v>
      </c>
      <c r="U4" s="3" t="s">
        <v>92</v>
      </c>
      <c r="V4" s="3" t="s">
        <v>93</v>
      </c>
      <c r="W4" s="3" t="s">
        <v>94</v>
      </c>
      <c r="X4" s="3" t="s">
        <v>95</v>
      </c>
      <c r="Y4" s="57" t="s">
        <v>96</v>
      </c>
      <c r="Z4" s="57" t="s">
        <v>143</v>
      </c>
    </row>
    <row r="5" spans="1:29" s="4" customFormat="1" ht="117.75" customHeight="1">
      <c r="A5" s="87">
        <v>1</v>
      </c>
      <c r="B5" s="40" t="s">
        <v>144</v>
      </c>
      <c r="C5" s="87" t="s">
        <v>121</v>
      </c>
      <c r="D5" s="31">
        <f>SUM(E5:Z5)</f>
        <v>24</v>
      </c>
      <c r="E5" s="131">
        <v>1</v>
      </c>
      <c r="F5" s="131">
        <v>1</v>
      </c>
      <c r="G5" s="131">
        <v>1</v>
      </c>
      <c r="H5" s="131">
        <v>1</v>
      </c>
      <c r="I5" s="131">
        <v>1</v>
      </c>
      <c r="J5" s="131">
        <v>1</v>
      </c>
      <c r="K5" s="131">
        <v>1</v>
      </c>
      <c r="L5" s="131">
        <v>1</v>
      </c>
      <c r="M5" s="131">
        <v>2</v>
      </c>
      <c r="N5" s="131">
        <v>1</v>
      </c>
      <c r="O5" s="131">
        <v>1</v>
      </c>
      <c r="P5" s="87">
        <v>1</v>
      </c>
      <c r="Q5" s="131">
        <v>1</v>
      </c>
      <c r="R5" s="131">
        <v>1</v>
      </c>
      <c r="S5" s="131">
        <v>1</v>
      </c>
      <c r="T5" s="131">
        <v>1</v>
      </c>
      <c r="U5" s="131">
        <v>1</v>
      </c>
      <c r="V5" s="131">
        <v>1</v>
      </c>
      <c r="W5" s="131">
        <v>1</v>
      </c>
      <c r="X5" s="131">
        <v>1</v>
      </c>
      <c r="Y5" s="131">
        <v>2</v>
      </c>
      <c r="Z5" s="131">
        <v>1</v>
      </c>
      <c r="AA5" s="29"/>
      <c r="AC5" s="86" t="s">
        <v>180</v>
      </c>
    </row>
    <row r="6" spans="1:27" s="4" customFormat="1" ht="117.75" customHeight="1">
      <c r="A6" s="68">
        <v>2</v>
      </c>
      <c r="B6" s="40" t="s">
        <v>187</v>
      </c>
      <c r="C6" s="3" t="s">
        <v>121</v>
      </c>
      <c r="D6" s="31">
        <f>SUM(E6:Z6)</f>
        <v>100</v>
      </c>
      <c r="E6" s="3">
        <v>4</v>
      </c>
      <c r="F6" s="87">
        <v>6</v>
      </c>
      <c r="G6" s="87">
        <v>4</v>
      </c>
      <c r="H6" s="87">
        <v>6</v>
      </c>
      <c r="I6" s="87">
        <v>4</v>
      </c>
      <c r="J6" s="87">
        <v>6</v>
      </c>
      <c r="K6" s="87">
        <v>6</v>
      </c>
      <c r="L6" s="87">
        <v>4</v>
      </c>
      <c r="M6" s="87">
        <v>6</v>
      </c>
      <c r="N6" s="87">
        <v>6</v>
      </c>
      <c r="O6" s="87">
        <v>4</v>
      </c>
      <c r="P6" s="87">
        <v>4</v>
      </c>
      <c r="Q6" s="87">
        <v>4</v>
      </c>
      <c r="R6" s="87">
        <v>6</v>
      </c>
      <c r="S6" s="87">
        <v>4</v>
      </c>
      <c r="T6" s="87">
        <v>4</v>
      </c>
      <c r="U6" s="87">
        <v>4</v>
      </c>
      <c r="V6" s="87">
        <v>4</v>
      </c>
      <c r="W6" s="87">
        <v>2</v>
      </c>
      <c r="X6" s="87">
        <v>4</v>
      </c>
      <c r="Y6" s="87">
        <v>4</v>
      </c>
      <c r="Z6" s="87">
        <v>4</v>
      </c>
      <c r="AA6" s="29"/>
    </row>
    <row r="7" spans="1:4" s="4" customFormat="1" ht="15">
      <c r="A7" s="29"/>
      <c r="C7" s="29"/>
      <c r="D7" s="29"/>
    </row>
    <row r="8" spans="1:4" s="4" customFormat="1" ht="15">
      <c r="A8" s="29"/>
      <c r="C8" s="29"/>
      <c r="D8" s="29"/>
    </row>
    <row r="9" spans="1:4" s="4" customFormat="1" ht="15">
      <c r="A9" s="29"/>
      <c r="C9" s="29"/>
      <c r="D9" s="29"/>
    </row>
    <row r="10" spans="1:4" s="4" customFormat="1" ht="15">
      <c r="A10" s="29"/>
      <c r="C10" s="29"/>
      <c r="D10" s="29"/>
    </row>
    <row r="11" spans="1:4" s="4" customFormat="1" ht="15">
      <c r="A11" s="29"/>
      <c r="C11" s="29"/>
      <c r="D11" s="29"/>
    </row>
    <row r="12" s="4" customFormat="1" ht="15">
      <c r="A12" s="29"/>
    </row>
  </sheetData>
  <mergeCells count="2">
    <mergeCell ref="A1:Z1"/>
    <mergeCell ref="A2:Z2"/>
  </mergeCells>
  <printOptions/>
  <pageMargins left="0.7" right="0.4" top="0.75" bottom="0.75" header="0.3" footer="0.3"/>
  <pageSetup horizontalDpi="600" verticalDpi="60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5"/>
  <sheetViews>
    <sheetView workbookViewId="0" topLeftCell="A1">
      <selection activeCell="Q5" sqref="Q5"/>
    </sheetView>
  </sheetViews>
  <sheetFormatPr defaultColWidth="9.140625" defaultRowHeight="15"/>
  <cols>
    <col min="1" max="1" width="5.57421875" style="0" customWidth="1"/>
    <col min="2" max="2" width="12.421875" style="0" customWidth="1"/>
    <col min="3" max="3" width="6.140625" style="0" customWidth="1"/>
    <col min="4" max="4" width="5.421875" style="0" customWidth="1"/>
    <col min="5" max="10" width="6.28125" style="0" customWidth="1"/>
    <col min="11" max="26" width="5.7109375" style="0" customWidth="1"/>
  </cols>
  <sheetData>
    <row r="1" spans="1:26" s="4" customFormat="1" ht="24" customHeight="1">
      <c r="A1" s="141" t="s">
        <v>179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s="4" customFormat="1" ht="28.5" customHeight="1">
      <c r="A2" s="160" t="s">
        <v>133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3:4" s="4" customFormat="1" ht="15">
      <c r="C3" s="29"/>
      <c r="D3" s="29"/>
    </row>
    <row r="4" spans="1:26" s="4" customFormat="1" ht="40.5" customHeight="1">
      <c r="A4" s="2" t="s">
        <v>0</v>
      </c>
      <c r="B4" s="41" t="s">
        <v>1</v>
      </c>
      <c r="C4" s="42" t="s">
        <v>2</v>
      </c>
      <c r="D4" s="42" t="s">
        <v>3</v>
      </c>
      <c r="E4" s="42" t="s">
        <v>80</v>
      </c>
      <c r="F4" s="42" t="s">
        <v>81</v>
      </c>
      <c r="G4" s="42" t="s">
        <v>82</v>
      </c>
      <c r="H4" s="42" t="s">
        <v>83</v>
      </c>
      <c r="I4" s="42" t="s">
        <v>4</v>
      </c>
      <c r="J4" s="42" t="s">
        <v>84</v>
      </c>
      <c r="K4" s="42" t="s">
        <v>47</v>
      </c>
      <c r="L4" s="42" t="s">
        <v>85</v>
      </c>
      <c r="M4" s="42" t="s">
        <v>86</v>
      </c>
      <c r="N4" s="42" t="s">
        <v>110</v>
      </c>
      <c r="O4" s="42" t="s">
        <v>98</v>
      </c>
      <c r="P4" s="42" t="s">
        <v>87</v>
      </c>
      <c r="Q4" s="42" t="s">
        <v>88</v>
      </c>
      <c r="R4" s="42" t="s">
        <v>89</v>
      </c>
      <c r="S4" s="42" t="s">
        <v>90</v>
      </c>
      <c r="T4" s="42" t="s">
        <v>91</v>
      </c>
      <c r="U4" s="42" t="s">
        <v>92</v>
      </c>
      <c r="V4" s="42" t="s">
        <v>93</v>
      </c>
      <c r="W4" s="42" t="s">
        <v>94</v>
      </c>
      <c r="X4" s="42" t="s">
        <v>95</v>
      </c>
      <c r="Y4" s="42" t="s">
        <v>96</v>
      </c>
      <c r="Z4" s="42" t="s">
        <v>143</v>
      </c>
    </row>
    <row r="5" spans="1:28" s="4" customFormat="1" ht="104.25" customHeight="1">
      <c r="A5" s="3">
        <v>1</v>
      </c>
      <c r="B5" s="28" t="s">
        <v>134</v>
      </c>
      <c r="C5" s="5" t="s">
        <v>11</v>
      </c>
      <c r="D5" s="50">
        <f>SUM(E5:AA5)</f>
        <v>25</v>
      </c>
      <c r="E5" s="48">
        <v>1</v>
      </c>
      <c r="F5" s="48">
        <v>2</v>
      </c>
      <c r="G5" s="48">
        <v>1</v>
      </c>
      <c r="H5" s="48">
        <v>1</v>
      </c>
      <c r="I5" s="48">
        <v>1</v>
      </c>
      <c r="J5" s="48">
        <v>2</v>
      </c>
      <c r="K5" s="48">
        <v>1</v>
      </c>
      <c r="L5" s="48">
        <v>1</v>
      </c>
      <c r="M5" s="48">
        <v>2</v>
      </c>
      <c r="N5" s="48">
        <v>1</v>
      </c>
      <c r="O5" s="48">
        <v>2</v>
      </c>
      <c r="P5" s="48">
        <v>1</v>
      </c>
      <c r="Q5" s="48">
        <v>1</v>
      </c>
      <c r="R5" s="48">
        <v>1</v>
      </c>
      <c r="S5" s="48">
        <v>1</v>
      </c>
      <c r="T5" s="48">
        <v>1</v>
      </c>
      <c r="U5" s="48">
        <v>1</v>
      </c>
      <c r="V5" s="48">
        <v>0</v>
      </c>
      <c r="W5" s="48">
        <v>1</v>
      </c>
      <c r="X5" s="48">
        <v>1</v>
      </c>
      <c r="Y5" s="48">
        <v>1</v>
      </c>
      <c r="Z5" s="48">
        <v>1</v>
      </c>
      <c r="AA5" s="49"/>
      <c r="AB5" s="86" t="s">
        <v>180</v>
      </c>
    </row>
    <row r="6" s="4" customFormat="1" ht="15"/>
    <row r="7" s="4" customFormat="1" ht="15"/>
  </sheetData>
  <mergeCells count="2">
    <mergeCell ref="A1:Z1"/>
    <mergeCell ref="A2:Z2"/>
  </mergeCells>
  <printOptions/>
  <pageMargins left="0.7" right="0.43" top="0.75" bottom="0.75" header="0.3" footer="0.3"/>
  <pageSetup horizontalDpi="600" verticalDpi="600"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8"/>
  <sheetViews>
    <sheetView workbookViewId="0" topLeftCell="A1">
      <selection activeCell="U6" sqref="U6"/>
    </sheetView>
  </sheetViews>
  <sheetFormatPr defaultColWidth="9.140625" defaultRowHeight="15"/>
  <cols>
    <col min="1" max="1" width="3.8515625" style="17" customWidth="1"/>
    <col min="2" max="2" width="17.00390625" style="0" customWidth="1"/>
    <col min="3" max="3" width="5.28125" style="0" customWidth="1"/>
    <col min="4" max="4" width="5.421875" style="0" customWidth="1"/>
    <col min="5" max="26" width="6.00390625" style="0" customWidth="1"/>
  </cols>
  <sheetData>
    <row r="1" spans="1:26" s="4" customFormat="1" ht="19.5" customHeight="1">
      <c r="A1" s="141" t="s">
        <v>179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s="4" customFormat="1" ht="23.25" customHeight="1">
      <c r="A2" s="160" t="s">
        <v>190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1:4" s="4" customFormat="1" ht="15">
      <c r="A3" s="29"/>
      <c r="C3" s="29"/>
      <c r="D3" s="29"/>
    </row>
    <row r="4" spans="1:28" s="4" customFormat="1" ht="40.5" customHeight="1">
      <c r="A4" s="3" t="s">
        <v>0</v>
      </c>
      <c r="B4" s="41" t="s">
        <v>1</v>
      </c>
      <c r="C4" s="42" t="s">
        <v>2</v>
      </c>
      <c r="D4" s="42" t="s">
        <v>3</v>
      </c>
      <c r="E4" s="42" t="s">
        <v>80</v>
      </c>
      <c r="F4" s="42" t="s">
        <v>81</v>
      </c>
      <c r="G4" s="42" t="s">
        <v>82</v>
      </c>
      <c r="H4" s="42" t="s">
        <v>83</v>
      </c>
      <c r="I4" s="42" t="s">
        <v>4</v>
      </c>
      <c r="J4" s="42" t="s">
        <v>84</v>
      </c>
      <c r="K4" s="42" t="s">
        <v>47</v>
      </c>
      <c r="L4" s="42" t="s">
        <v>85</v>
      </c>
      <c r="M4" s="42" t="s">
        <v>86</v>
      </c>
      <c r="N4" s="42" t="s">
        <v>110</v>
      </c>
      <c r="O4" s="42" t="s">
        <v>98</v>
      </c>
      <c r="P4" s="42" t="s">
        <v>87</v>
      </c>
      <c r="Q4" s="42" t="s">
        <v>88</v>
      </c>
      <c r="R4" s="42" t="s">
        <v>89</v>
      </c>
      <c r="S4" s="42" t="s">
        <v>90</v>
      </c>
      <c r="T4" s="42" t="s">
        <v>91</v>
      </c>
      <c r="U4" s="42" t="s">
        <v>92</v>
      </c>
      <c r="V4" s="42" t="s">
        <v>93</v>
      </c>
      <c r="W4" s="42" t="s">
        <v>94</v>
      </c>
      <c r="X4" s="42" t="s">
        <v>95</v>
      </c>
      <c r="Y4" s="42" t="s">
        <v>96</v>
      </c>
      <c r="Z4" s="42" t="s">
        <v>143</v>
      </c>
      <c r="AB4" s="86" t="s">
        <v>180</v>
      </c>
    </row>
    <row r="5" spans="1:26" s="4" customFormat="1" ht="77.25" customHeight="1">
      <c r="A5" s="87">
        <v>1</v>
      </c>
      <c r="B5" s="28" t="s">
        <v>188</v>
      </c>
      <c r="C5" s="5" t="s">
        <v>11</v>
      </c>
      <c r="D5" s="50">
        <f>SUM(E5:Z5)</f>
        <v>2</v>
      </c>
      <c r="E5" s="48" t="s">
        <v>52</v>
      </c>
      <c r="F5" s="48" t="s">
        <v>52</v>
      </c>
      <c r="G5" s="48" t="s">
        <v>52</v>
      </c>
      <c r="H5" s="48" t="s">
        <v>52</v>
      </c>
      <c r="I5" s="48">
        <v>1</v>
      </c>
      <c r="J5" s="48" t="s">
        <v>52</v>
      </c>
      <c r="K5" s="48" t="s">
        <v>52</v>
      </c>
      <c r="L5" s="48" t="s">
        <v>52</v>
      </c>
      <c r="M5" s="48" t="s">
        <v>52</v>
      </c>
      <c r="N5" s="48" t="s">
        <v>52</v>
      </c>
      <c r="O5" s="48" t="s">
        <v>52</v>
      </c>
      <c r="P5" s="48" t="s">
        <v>52</v>
      </c>
      <c r="Q5" s="48"/>
      <c r="R5" s="48" t="s">
        <v>52</v>
      </c>
      <c r="S5" s="48" t="s">
        <v>52</v>
      </c>
      <c r="T5" s="48" t="s">
        <v>52</v>
      </c>
      <c r="U5" s="48" t="s">
        <v>52</v>
      </c>
      <c r="V5" s="48" t="s">
        <v>52</v>
      </c>
      <c r="W5" s="48" t="s">
        <v>52</v>
      </c>
      <c r="X5" s="48" t="s">
        <v>52</v>
      </c>
      <c r="Y5" s="48" t="s">
        <v>52</v>
      </c>
      <c r="Z5" s="48">
        <v>1</v>
      </c>
    </row>
    <row r="6" spans="1:27" s="4" customFormat="1" ht="74.25" customHeight="1">
      <c r="A6" s="3">
        <v>2</v>
      </c>
      <c r="B6" s="28" t="s">
        <v>189</v>
      </c>
      <c r="C6" s="5" t="s">
        <v>11</v>
      </c>
      <c r="D6" s="50">
        <f>SUM(E6:Z6)</f>
        <v>10</v>
      </c>
      <c r="E6" s="48">
        <v>1</v>
      </c>
      <c r="F6" s="48" t="s">
        <v>52</v>
      </c>
      <c r="G6" s="48">
        <v>1</v>
      </c>
      <c r="H6" s="48" t="s">
        <v>52</v>
      </c>
      <c r="I6" s="48">
        <v>1</v>
      </c>
      <c r="J6" s="48" t="s">
        <v>52</v>
      </c>
      <c r="K6" s="48">
        <v>1</v>
      </c>
      <c r="L6" s="48" t="s">
        <v>52</v>
      </c>
      <c r="M6" s="48">
        <v>1</v>
      </c>
      <c r="N6" s="48" t="s">
        <v>52</v>
      </c>
      <c r="O6" s="48">
        <v>1</v>
      </c>
      <c r="P6" s="48" t="s">
        <v>52</v>
      </c>
      <c r="Q6" s="48"/>
      <c r="R6" s="48">
        <v>1</v>
      </c>
      <c r="S6" s="48" t="s">
        <v>52</v>
      </c>
      <c r="T6" s="48">
        <v>1</v>
      </c>
      <c r="U6" s="48" t="s">
        <v>52</v>
      </c>
      <c r="V6" s="48" t="s">
        <v>52</v>
      </c>
      <c r="W6" s="48" t="s">
        <v>52</v>
      </c>
      <c r="X6" s="48">
        <v>1</v>
      </c>
      <c r="Y6" s="48" t="s">
        <v>52</v>
      </c>
      <c r="Z6" s="48">
        <v>1</v>
      </c>
      <c r="AA6" s="49"/>
    </row>
    <row r="7" s="4" customFormat="1" ht="15">
      <c r="A7" s="29"/>
    </row>
    <row r="8" s="4" customFormat="1" ht="15">
      <c r="A8" s="29"/>
    </row>
  </sheetData>
  <mergeCells count="2">
    <mergeCell ref="A1:Z1"/>
    <mergeCell ref="A2:Z2"/>
  </mergeCells>
  <printOptions/>
  <pageMargins left="0.58" right="0.43" top="0.75" bottom="0.75" header="0.3" footer="0.3"/>
  <pageSetup horizontalDpi="600" verticalDpi="600"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7"/>
  <sheetViews>
    <sheetView workbookViewId="0" topLeftCell="A1">
      <selection activeCell="M5" sqref="M5"/>
    </sheetView>
  </sheetViews>
  <sheetFormatPr defaultColWidth="9.140625" defaultRowHeight="15"/>
  <cols>
    <col min="1" max="1" width="3.8515625" style="17" customWidth="1"/>
    <col min="2" max="2" width="17.00390625" style="0" customWidth="1"/>
    <col min="3" max="3" width="5.28125" style="0" customWidth="1"/>
    <col min="4" max="4" width="5.421875" style="0" customWidth="1"/>
    <col min="5" max="26" width="6.00390625" style="0" customWidth="1"/>
  </cols>
  <sheetData>
    <row r="1" spans="1:26" s="4" customFormat="1" ht="19.5" customHeight="1">
      <c r="A1" s="141" t="s">
        <v>179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s="4" customFormat="1" ht="23.25" customHeight="1">
      <c r="A2" s="160" t="s">
        <v>191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1:4" s="4" customFormat="1" ht="15">
      <c r="A3" s="29"/>
      <c r="C3" s="29"/>
      <c r="D3" s="29"/>
    </row>
    <row r="4" spans="1:28" s="4" customFormat="1" ht="40.5" customHeight="1">
      <c r="A4" s="87" t="s">
        <v>0</v>
      </c>
      <c r="B4" s="41" t="s">
        <v>1</v>
      </c>
      <c r="C4" s="42" t="s">
        <v>2</v>
      </c>
      <c r="D4" s="42" t="s">
        <v>3</v>
      </c>
      <c r="E4" s="42" t="s">
        <v>80</v>
      </c>
      <c r="F4" s="42" t="s">
        <v>81</v>
      </c>
      <c r="G4" s="42" t="s">
        <v>82</v>
      </c>
      <c r="H4" s="42" t="s">
        <v>83</v>
      </c>
      <c r="I4" s="42" t="s">
        <v>4</v>
      </c>
      <c r="J4" s="42" t="s">
        <v>84</v>
      </c>
      <c r="K4" s="42" t="s">
        <v>47</v>
      </c>
      <c r="L4" s="42" t="s">
        <v>85</v>
      </c>
      <c r="M4" s="42" t="s">
        <v>86</v>
      </c>
      <c r="N4" s="42" t="s">
        <v>110</v>
      </c>
      <c r="O4" s="42" t="s">
        <v>98</v>
      </c>
      <c r="P4" s="42" t="s">
        <v>87</v>
      </c>
      <c r="Q4" s="42" t="s">
        <v>88</v>
      </c>
      <c r="R4" s="42" t="s">
        <v>89</v>
      </c>
      <c r="S4" s="42" t="s">
        <v>90</v>
      </c>
      <c r="T4" s="42" t="s">
        <v>91</v>
      </c>
      <c r="U4" s="42" t="s">
        <v>92</v>
      </c>
      <c r="V4" s="42" t="s">
        <v>93</v>
      </c>
      <c r="W4" s="42" t="s">
        <v>94</v>
      </c>
      <c r="X4" s="42" t="s">
        <v>95</v>
      </c>
      <c r="Y4" s="42" t="s">
        <v>96</v>
      </c>
      <c r="Z4" s="42" t="s">
        <v>143</v>
      </c>
      <c r="AB4" s="86" t="s">
        <v>180</v>
      </c>
    </row>
    <row r="5" spans="1:26" s="4" customFormat="1" ht="77.25" customHeight="1">
      <c r="A5" s="87">
        <v>1</v>
      </c>
      <c r="B5" s="28" t="s">
        <v>192</v>
      </c>
      <c r="C5" s="5" t="s">
        <v>11</v>
      </c>
      <c r="D5" s="50">
        <f>SUM(E5:Z5)</f>
        <v>25</v>
      </c>
      <c r="E5" s="48">
        <v>1</v>
      </c>
      <c r="F5" s="48">
        <v>1</v>
      </c>
      <c r="G5" s="48">
        <v>1</v>
      </c>
      <c r="H5" s="48">
        <v>2</v>
      </c>
      <c r="I5" s="48">
        <v>1</v>
      </c>
      <c r="J5" s="48">
        <v>1</v>
      </c>
      <c r="K5" s="48">
        <v>1</v>
      </c>
      <c r="L5" s="48">
        <v>1</v>
      </c>
      <c r="M5" s="48">
        <v>1</v>
      </c>
      <c r="N5" s="48">
        <v>1</v>
      </c>
      <c r="O5" s="48">
        <v>1</v>
      </c>
      <c r="P5" s="48">
        <v>1</v>
      </c>
      <c r="Q5" s="48">
        <v>1</v>
      </c>
      <c r="R5" s="48">
        <v>2</v>
      </c>
      <c r="S5" s="48">
        <v>1</v>
      </c>
      <c r="T5" s="48">
        <v>2</v>
      </c>
      <c r="U5" s="48">
        <v>1</v>
      </c>
      <c r="V5" s="48">
        <v>1</v>
      </c>
      <c r="W5" s="48">
        <v>1</v>
      </c>
      <c r="X5" s="48">
        <v>1</v>
      </c>
      <c r="Y5" s="48">
        <v>1</v>
      </c>
      <c r="Z5" s="48">
        <v>1</v>
      </c>
    </row>
    <row r="6" s="4" customFormat="1" ht="15">
      <c r="A6" s="29"/>
    </row>
    <row r="7" s="4" customFormat="1" ht="15">
      <c r="A7" s="29"/>
    </row>
  </sheetData>
  <mergeCells count="2">
    <mergeCell ref="A1:Z1"/>
    <mergeCell ref="A2:Z2"/>
  </mergeCells>
  <printOptions/>
  <pageMargins left="0.58" right="0.32" top="0.75" bottom="0.75" header="0.3" footer="0.3"/>
  <pageSetup horizontalDpi="600" verticalDpi="600"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5"/>
  <sheetViews>
    <sheetView workbookViewId="0" topLeftCell="A1">
      <selection activeCell="Q6" sqref="Q6"/>
    </sheetView>
  </sheetViews>
  <sheetFormatPr defaultColWidth="9.140625" defaultRowHeight="15"/>
  <cols>
    <col min="1" max="1" width="5.28125" style="0" customWidth="1"/>
    <col min="2" max="2" width="11.00390625" style="0" customWidth="1"/>
    <col min="3" max="3" width="5.140625" style="0" customWidth="1"/>
    <col min="4" max="4" width="6.7109375" style="0" customWidth="1"/>
    <col min="5" max="26" width="5.8515625" style="0" customWidth="1"/>
  </cols>
  <sheetData>
    <row r="1" spans="1:26" s="4" customFormat="1" ht="23.25" customHeight="1">
      <c r="A1" s="141" t="s">
        <v>179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s="4" customFormat="1" ht="21.75" customHeight="1">
      <c r="A2" s="160" t="s">
        <v>135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3:4" s="4" customFormat="1" ht="15">
      <c r="C3" s="29"/>
      <c r="D3" s="29"/>
    </row>
    <row r="4" spans="1:28" s="4" customFormat="1" ht="30">
      <c r="A4" s="2" t="s">
        <v>0</v>
      </c>
      <c r="B4" s="41" t="s">
        <v>1</v>
      </c>
      <c r="C4" s="42" t="s">
        <v>2</v>
      </c>
      <c r="D4" s="42" t="s">
        <v>3</v>
      </c>
      <c r="E4" s="42" t="s">
        <v>80</v>
      </c>
      <c r="F4" s="42" t="s">
        <v>81</v>
      </c>
      <c r="G4" s="42" t="s">
        <v>82</v>
      </c>
      <c r="H4" s="42" t="s">
        <v>83</v>
      </c>
      <c r="I4" s="42" t="s">
        <v>4</v>
      </c>
      <c r="J4" s="42" t="s">
        <v>84</v>
      </c>
      <c r="K4" s="42" t="s">
        <v>47</v>
      </c>
      <c r="L4" s="42" t="s">
        <v>85</v>
      </c>
      <c r="M4" s="42" t="s">
        <v>86</v>
      </c>
      <c r="N4" s="42" t="s">
        <v>110</v>
      </c>
      <c r="O4" s="42" t="s">
        <v>98</v>
      </c>
      <c r="P4" s="42" t="s">
        <v>87</v>
      </c>
      <c r="Q4" s="42" t="s">
        <v>88</v>
      </c>
      <c r="R4" s="42" t="s">
        <v>89</v>
      </c>
      <c r="S4" s="42" t="s">
        <v>90</v>
      </c>
      <c r="T4" s="42" t="s">
        <v>91</v>
      </c>
      <c r="U4" s="42" t="s">
        <v>92</v>
      </c>
      <c r="V4" s="42" t="s">
        <v>93</v>
      </c>
      <c r="W4" s="42" t="s">
        <v>94</v>
      </c>
      <c r="X4" s="42" t="s">
        <v>95</v>
      </c>
      <c r="Y4" s="42" t="s">
        <v>96</v>
      </c>
      <c r="Z4" s="42" t="s">
        <v>143</v>
      </c>
      <c r="AB4" s="86" t="s">
        <v>180</v>
      </c>
    </row>
    <row r="5" spans="1:27" s="4" customFormat="1" ht="57.75" customHeight="1">
      <c r="A5" s="3">
        <v>1</v>
      </c>
      <c r="B5" s="28" t="s">
        <v>136</v>
      </c>
      <c r="C5" s="5" t="s">
        <v>11</v>
      </c>
      <c r="D5" s="50">
        <f>SUM(E5:AA5)</f>
        <v>2</v>
      </c>
      <c r="E5" s="48" t="s">
        <v>52</v>
      </c>
      <c r="F5" s="48" t="s">
        <v>52</v>
      </c>
      <c r="G5" s="48" t="s">
        <v>52</v>
      </c>
      <c r="H5" s="48" t="s">
        <v>52</v>
      </c>
      <c r="I5" s="48" t="s">
        <v>52</v>
      </c>
      <c r="J5" s="48" t="s">
        <v>52</v>
      </c>
      <c r="K5" s="48" t="s">
        <v>52</v>
      </c>
      <c r="L5" s="48" t="s">
        <v>52</v>
      </c>
      <c r="M5" s="48">
        <v>1</v>
      </c>
      <c r="N5" s="48" t="s">
        <v>52</v>
      </c>
      <c r="O5" s="48" t="s">
        <v>52</v>
      </c>
      <c r="P5" s="48" t="s">
        <v>52</v>
      </c>
      <c r="Q5" s="48" t="s">
        <v>52</v>
      </c>
      <c r="R5" s="48">
        <v>1</v>
      </c>
      <c r="S5" s="48" t="s">
        <v>52</v>
      </c>
      <c r="T5" s="48" t="s">
        <v>52</v>
      </c>
      <c r="U5" s="48" t="s">
        <v>52</v>
      </c>
      <c r="V5" s="48" t="s">
        <v>52</v>
      </c>
      <c r="W5" s="48" t="s">
        <v>52</v>
      </c>
      <c r="X5" s="48" t="s">
        <v>52</v>
      </c>
      <c r="Y5" s="48" t="s">
        <v>52</v>
      </c>
      <c r="Z5" s="48" t="s">
        <v>52</v>
      </c>
      <c r="AA5" s="49"/>
    </row>
    <row r="6" s="4" customFormat="1" ht="15"/>
  </sheetData>
  <mergeCells count="2">
    <mergeCell ref="A1:Z1"/>
    <mergeCell ref="A2:Z2"/>
  </mergeCells>
  <printOptions/>
  <pageMargins left="0.7" right="0.35" top="0.75" bottom="0.75" header="0.3" footer="0.3"/>
  <pageSetup horizontalDpi="600" verticalDpi="600"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9"/>
  <sheetViews>
    <sheetView workbookViewId="0" topLeftCell="A1">
      <selection activeCell="AB8" sqref="AB8"/>
    </sheetView>
  </sheetViews>
  <sheetFormatPr defaultColWidth="9.140625" defaultRowHeight="15"/>
  <cols>
    <col min="1" max="1" width="5.00390625" style="0" customWidth="1"/>
    <col min="2" max="2" width="11.28125" style="0" customWidth="1"/>
    <col min="3" max="3" width="5.140625" style="0" customWidth="1"/>
    <col min="4" max="4" width="7.421875" style="0" customWidth="1"/>
    <col min="5" max="5" width="6.28125" style="0" customWidth="1"/>
    <col min="6" max="6" width="7.421875" style="0" customWidth="1"/>
    <col min="7" max="8" width="6.421875" style="0" bestFit="1" customWidth="1"/>
    <col min="9" max="10" width="5.8515625" style="0" customWidth="1"/>
    <col min="11" max="11" width="5.28125" style="0" customWidth="1"/>
    <col min="12" max="12" width="5.8515625" style="0" customWidth="1"/>
    <col min="13" max="16" width="6.421875" style="0" bestFit="1" customWidth="1"/>
    <col min="17" max="17" width="5.8515625" style="0" customWidth="1"/>
    <col min="18" max="18" width="6.00390625" style="0" customWidth="1"/>
    <col min="19" max="19" width="5.7109375" style="0" customWidth="1"/>
    <col min="20" max="25" width="6.421875" style="0" bestFit="1" customWidth="1"/>
    <col min="26" max="26" width="6.00390625" style="0" customWidth="1"/>
  </cols>
  <sheetData>
    <row r="1" spans="1:26" s="4" customFormat="1" ht="23.25" customHeight="1">
      <c r="A1" s="141" t="s">
        <v>179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s="4" customFormat="1" ht="21.75" customHeight="1">
      <c r="A2" s="160" t="s">
        <v>193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3:4" s="4" customFormat="1" ht="15">
      <c r="C3" s="29"/>
      <c r="D3" s="29"/>
    </row>
    <row r="4" spans="1:28" s="4" customFormat="1" ht="38.25">
      <c r="A4" s="2" t="s">
        <v>0</v>
      </c>
      <c r="B4" s="41" t="s">
        <v>1</v>
      </c>
      <c r="C4" s="42" t="s">
        <v>2</v>
      </c>
      <c r="D4" s="42" t="s">
        <v>3</v>
      </c>
      <c r="E4" s="47" t="s">
        <v>80</v>
      </c>
      <c r="F4" s="47" t="s">
        <v>81</v>
      </c>
      <c r="G4" s="47" t="s">
        <v>82</v>
      </c>
      <c r="H4" s="47" t="s">
        <v>83</v>
      </c>
      <c r="I4" s="47" t="s">
        <v>4</v>
      </c>
      <c r="J4" s="47" t="s">
        <v>84</v>
      </c>
      <c r="K4" s="47" t="s">
        <v>47</v>
      </c>
      <c r="L4" s="47" t="s">
        <v>85</v>
      </c>
      <c r="M4" s="47" t="s">
        <v>86</v>
      </c>
      <c r="N4" s="47" t="s">
        <v>110</v>
      </c>
      <c r="O4" s="47" t="s">
        <v>98</v>
      </c>
      <c r="P4" s="47" t="s">
        <v>87</v>
      </c>
      <c r="Q4" s="47" t="s">
        <v>88</v>
      </c>
      <c r="R4" s="47" t="s">
        <v>89</v>
      </c>
      <c r="S4" s="47" t="s">
        <v>90</v>
      </c>
      <c r="T4" s="47" t="s">
        <v>91</v>
      </c>
      <c r="U4" s="47" t="s">
        <v>92</v>
      </c>
      <c r="V4" s="47" t="s">
        <v>93</v>
      </c>
      <c r="W4" s="47" t="s">
        <v>94</v>
      </c>
      <c r="X4" s="47" t="s">
        <v>95</v>
      </c>
      <c r="Y4" s="47" t="s">
        <v>96</v>
      </c>
      <c r="Z4" s="47" t="s">
        <v>185</v>
      </c>
      <c r="AB4" s="86" t="s">
        <v>180</v>
      </c>
    </row>
    <row r="5" spans="1:27" s="4" customFormat="1" ht="57.75" customHeight="1">
      <c r="A5" s="87">
        <v>1</v>
      </c>
      <c r="B5" s="28" t="s">
        <v>5</v>
      </c>
      <c r="C5" s="42" t="s">
        <v>6</v>
      </c>
      <c r="D5" s="51">
        <f aca="true" t="shared" si="0" ref="D5:D9">SUM(E5:AA5)</f>
        <v>100</v>
      </c>
      <c r="E5" s="61">
        <v>4</v>
      </c>
      <c r="F5" s="61">
        <v>4</v>
      </c>
      <c r="G5" s="61">
        <v>4</v>
      </c>
      <c r="H5" s="61">
        <v>4</v>
      </c>
      <c r="I5" s="61">
        <v>4</v>
      </c>
      <c r="J5" s="61">
        <v>4</v>
      </c>
      <c r="K5" s="61">
        <v>6</v>
      </c>
      <c r="L5" s="61">
        <v>6</v>
      </c>
      <c r="M5" s="61">
        <v>4</v>
      </c>
      <c r="N5" s="61">
        <v>4</v>
      </c>
      <c r="O5" s="61">
        <v>4</v>
      </c>
      <c r="P5" s="61">
        <v>6</v>
      </c>
      <c r="Q5" s="61">
        <v>4</v>
      </c>
      <c r="R5" s="61">
        <v>6</v>
      </c>
      <c r="S5" s="61">
        <v>4</v>
      </c>
      <c r="T5" s="61">
        <v>6</v>
      </c>
      <c r="U5" s="61">
        <v>4</v>
      </c>
      <c r="V5" s="61">
        <v>4</v>
      </c>
      <c r="W5" s="61">
        <v>4</v>
      </c>
      <c r="X5" s="61">
        <v>6</v>
      </c>
      <c r="Y5" s="61">
        <v>4</v>
      </c>
      <c r="Z5" s="61">
        <v>4</v>
      </c>
      <c r="AA5" s="29"/>
    </row>
    <row r="6" spans="1:27" s="4" customFormat="1" ht="37.5" customHeight="1">
      <c r="A6" s="87">
        <v>2</v>
      </c>
      <c r="B6" s="28" t="s">
        <v>109</v>
      </c>
      <c r="C6" s="5" t="s">
        <v>6</v>
      </c>
      <c r="D6" s="51">
        <f t="shared" si="0"/>
        <v>100</v>
      </c>
      <c r="E6" s="61">
        <v>4</v>
      </c>
      <c r="F6" s="61">
        <v>4</v>
      </c>
      <c r="G6" s="61">
        <v>4</v>
      </c>
      <c r="H6" s="61">
        <v>4</v>
      </c>
      <c r="I6" s="61">
        <v>4</v>
      </c>
      <c r="J6" s="61">
        <v>4</v>
      </c>
      <c r="K6" s="61">
        <v>6</v>
      </c>
      <c r="L6" s="61">
        <v>6</v>
      </c>
      <c r="M6" s="61">
        <v>4</v>
      </c>
      <c r="N6" s="61">
        <v>4</v>
      </c>
      <c r="O6" s="61">
        <v>4</v>
      </c>
      <c r="P6" s="61">
        <v>6</v>
      </c>
      <c r="Q6" s="61">
        <v>4</v>
      </c>
      <c r="R6" s="61">
        <v>6</v>
      </c>
      <c r="S6" s="61">
        <v>4</v>
      </c>
      <c r="T6" s="61">
        <v>6</v>
      </c>
      <c r="U6" s="61">
        <v>4</v>
      </c>
      <c r="V6" s="61">
        <v>4</v>
      </c>
      <c r="W6" s="61">
        <v>4</v>
      </c>
      <c r="X6" s="61">
        <v>6</v>
      </c>
      <c r="Y6" s="61">
        <v>4</v>
      </c>
      <c r="Z6" s="61">
        <v>4</v>
      </c>
      <c r="AA6" s="29"/>
    </row>
    <row r="7" spans="1:28" ht="34.5" customHeight="1">
      <c r="A7" s="87">
        <v>4</v>
      </c>
      <c r="B7" s="43" t="s">
        <v>108</v>
      </c>
      <c r="C7" s="42" t="s">
        <v>6</v>
      </c>
      <c r="D7" s="51">
        <f t="shared" si="0"/>
        <v>100</v>
      </c>
      <c r="E7" s="61">
        <v>4</v>
      </c>
      <c r="F7" s="61">
        <v>4</v>
      </c>
      <c r="G7" s="61">
        <v>4</v>
      </c>
      <c r="H7" s="61">
        <v>4</v>
      </c>
      <c r="I7" s="61">
        <v>4</v>
      </c>
      <c r="J7" s="61">
        <v>4</v>
      </c>
      <c r="K7" s="61">
        <v>6</v>
      </c>
      <c r="L7" s="61">
        <v>4</v>
      </c>
      <c r="M7" s="61">
        <v>4</v>
      </c>
      <c r="N7" s="61">
        <v>4</v>
      </c>
      <c r="O7" s="61">
        <v>4</v>
      </c>
      <c r="P7" s="61">
        <v>6</v>
      </c>
      <c r="Q7" s="61">
        <v>4</v>
      </c>
      <c r="R7" s="61">
        <v>6</v>
      </c>
      <c r="S7" s="61">
        <v>4</v>
      </c>
      <c r="T7" s="61">
        <v>6</v>
      </c>
      <c r="U7" s="61">
        <v>4</v>
      </c>
      <c r="V7" s="61">
        <v>4</v>
      </c>
      <c r="W7" s="61">
        <v>6</v>
      </c>
      <c r="X7" s="61">
        <v>6</v>
      </c>
      <c r="Y7" s="61">
        <v>4</v>
      </c>
      <c r="Z7" s="61">
        <v>4</v>
      </c>
      <c r="AA7" s="29"/>
      <c r="AB7" s="4"/>
    </row>
    <row r="8" spans="1:28" ht="30">
      <c r="A8" s="87">
        <v>5</v>
      </c>
      <c r="B8" s="2" t="s">
        <v>9</v>
      </c>
      <c r="C8" s="87" t="s">
        <v>17</v>
      </c>
      <c r="D8" s="51">
        <f>SUM(E8:AA8)</f>
        <v>1100</v>
      </c>
      <c r="E8" s="63">
        <v>44</v>
      </c>
      <c r="F8" s="63">
        <v>44</v>
      </c>
      <c r="G8" s="63">
        <v>44</v>
      </c>
      <c r="H8" s="63">
        <v>44</v>
      </c>
      <c r="I8" s="63">
        <v>44</v>
      </c>
      <c r="J8" s="63">
        <v>44</v>
      </c>
      <c r="K8" s="63">
        <v>66</v>
      </c>
      <c r="L8" s="63">
        <v>66</v>
      </c>
      <c r="M8" s="63">
        <v>44</v>
      </c>
      <c r="N8" s="63">
        <v>44</v>
      </c>
      <c r="O8" s="63">
        <v>44</v>
      </c>
      <c r="P8" s="63">
        <v>66</v>
      </c>
      <c r="Q8" s="63">
        <v>44</v>
      </c>
      <c r="R8" s="63">
        <v>66</v>
      </c>
      <c r="S8" s="63">
        <v>44</v>
      </c>
      <c r="T8" s="63">
        <v>66</v>
      </c>
      <c r="U8" s="63">
        <v>44</v>
      </c>
      <c r="V8" s="63">
        <v>44</v>
      </c>
      <c r="W8" s="63">
        <v>44</v>
      </c>
      <c r="X8" s="63">
        <v>66</v>
      </c>
      <c r="Y8" s="63">
        <v>44</v>
      </c>
      <c r="Z8" s="63">
        <v>44</v>
      </c>
      <c r="AA8" s="4"/>
      <c r="AB8" s="4"/>
    </row>
    <row r="9" spans="1:28" ht="33" customHeight="1">
      <c r="A9" s="87">
        <v>6</v>
      </c>
      <c r="B9" s="98" t="s">
        <v>139</v>
      </c>
      <c r="C9" s="87" t="s">
        <v>8</v>
      </c>
      <c r="D9" s="51">
        <f t="shared" si="0"/>
        <v>66</v>
      </c>
      <c r="E9" s="61">
        <v>3</v>
      </c>
      <c r="F9" s="61">
        <v>3</v>
      </c>
      <c r="G9" s="61">
        <v>3</v>
      </c>
      <c r="H9" s="61">
        <v>3</v>
      </c>
      <c r="I9" s="61">
        <v>3</v>
      </c>
      <c r="J9" s="61">
        <v>3</v>
      </c>
      <c r="K9" s="61">
        <v>3</v>
      </c>
      <c r="L9" s="61">
        <v>3</v>
      </c>
      <c r="M9" s="61">
        <v>3</v>
      </c>
      <c r="N9" s="61">
        <v>3</v>
      </c>
      <c r="O9" s="61">
        <v>3</v>
      </c>
      <c r="P9" s="61">
        <v>3</v>
      </c>
      <c r="Q9" s="61">
        <v>3</v>
      </c>
      <c r="R9" s="61">
        <v>3</v>
      </c>
      <c r="S9" s="61">
        <v>3</v>
      </c>
      <c r="T9" s="61">
        <v>3</v>
      </c>
      <c r="U9" s="61">
        <v>3</v>
      </c>
      <c r="V9" s="61">
        <v>3</v>
      </c>
      <c r="W9" s="61">
        <v>3</v>
      </c>
      <c r="X9" s="61">
        <v>3</v>
      </c>
      <c r="Y9" s="61">
        <v>3</v>
      </c>
      <c r="Z9" s="61">
        <v>3</v>
      </c>
      <c r="AA9" s="53"/>
      <c r="AB9" s="4"/>
    </row>
  </sheetData>
  <mergeCells count="2">
    <mergeCell ref="A1:Z1"/>
    <mergeCell ref="A2:Z2"/>
  </mergeCells>
  <printOptions/>
  <pageMargins left="0.6" right="0.21" top="0.75" bottom="0.75" header="0.3" footer="0.3"/>
  <pageSetup horizontalDpi="600" verticalDpi="600" orientation="landscape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13"/>
  <sheetViews>
    <sheetView workbookViewId="0" topLeftCell="A1">
      <selection activeCell="AB8" sqref="AB8:AB10"/>
    </sheetView>
  </sheetViews>
  <sheetFormatPr defaultColWidth="9.140625" defaultRowHeight="15"/>
  <cols>
    <col min="1" max="1" width="4.421875" style="0" customWidth="1"/>
    <col min="2" max="2" width="15.7109375" style="0" bestFit="1" customWidth="1"/>
    <col min="3" max="3" width="5.421875" style="0" bestFit="1" customWidth="1"/>
    <col min="4" max="4" width="6.57421875" style="0" bestFit="1" customWidth="1"/>
    <col min="5" max="5" width="6.00390625" style="0" customWidth="1"/>
    <col min="6" max="6" width="5.7109375" style="0" customWidth="1"/>
    <col min="7" max="7" width="6.28125" style="0" customWidth="1"/>
    <col min="8" max="8" width="6.00390625" style="0" customWidth="1"/>
    <col min="9" max="12" width="6.28125" style="0" customWidth="1"/>
    <col min="13" max="13" width="5.57421875" style="0" customWidth="1"/>
    <col min="14" max="14" width="6.28125" style="0" customWidth="1"/>
    <col min="15" max="15" width="5.57421875" style="0" customWidth="1"/>
    <col min="16" max="18" width="6.28125" style="0" customWidth="1"/>
    <col min="19" max="19" width="5.57421875" style="0" customWidth="1"/>
    <col min="20" max="26" width="6.28125" style="0" customWidth="1"/>
  </cols>
  <sheetData>
    <row r="1" spans="1:26" s="4" customFormat="1" ht="23.25" customHeight="1">
      <c r="A1" s="141" t="s">
        <v>179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s="4" customFormat="1" ht="21.75" customHeight="1">
      <c r="A2" s="160" t="s">
        <v>195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3:4" s="4" customFormat="1" ht="15">
      <c r="C3" s="29"/>
      <c r="D3" s="29"/>
    </row>
    <row r="4" spans="1:28" s="4" customFormat="1" ht="38.25">
      <c r="A4" s="96" t="s">
        <v>0</v>
      </c>
      <c r="B4" s="41" t="s">
        <v>1</v>
      </c>
      <c r="C4" s="42" t="s">
        <v>2</v>
      </c>
      <c r="D4" s="47" t="s">
        <v>3</v>
      </c>
      <c r="E4" s="47" t="s">
        <v>80</v>
      </c>
      <c r="F4" s="47" t="s">
        <v>81</v>
      </c>
      <c r="G4" s="47" t="s">
        <v>82</v>
      </c>
      <c r="H4" s="47" t="s">
        <v>83</v>
      </c>
      <c r="I4" s="47" t="s">
        <v>4</v>
      </c>
      <c r="J4" s="47" t="s">
        <v>84</v>
      </c>
      <c r="K4" s="47" t="s">
        <v>47</v>
      </c>
      <c r="L4" s="47" t="s">
        <v>85</v>
      </c>
      <c r="M4" s="47" t="s">
        <v>86</v>
      </c>
      <c r="N4" s="47" t="s">
        <v>110</v>
      </c>
      <c r="O4" s="47" t="s">
        <v>98</v>
      </c>
      <c r="P4" s="47" t="s">
        <v>87</v>
      </c>
      <c r="Q4" s="47" t="s">
        <v>88</v>
      </c>
      <c r="R4" s="47" t="s">
        <v>89</v>
      </c>
      <c r="S4" s="47" t="s">
        <v>90</v>
      </c>
      <c r="T4" s="47" t="s">
        <v>91</v>
      </c>
      <c r="U4" s="47" t="s">
        <v>92</v>
      </c>
      <c r="V4" s="47" t="s">
        <v>93</v>
      </c>
      <c r="W4" s="47" t="s">
        <v>94</v>
      </c>
      <c r="X4" s="47" t="s">
        <v>95</v>
      </c>
      <c r="Y4" s="47" t="s">
        <v>96</v>
      </c>
      <c r="Z4" s="47" t="s">
        <v>185</v>
      </c>
      <c r="AB4" s="86" t="s">
        <v>180</v>
      </c>
    </row>
    <row r="5" spans="1:26" s="4" customFormat="1" ht="57.75" customHeight="1">
      <c r="A5" s="96">
        <v>1</v>
      </c>
      <c r="B5" s="28" t="s">
        <v>5</v>
      </c>
      <c r="C5" s="42" t="s">
        <v>6</v>
      </c>
      <c r="D5" s="51">
        <f>SUM(E5:Z5)</f>
        <v>20</v>
      </c>
      <c r="E5" s="61" t="s">
        <v>52</v>
      </c>
      <c r="F5" s="61" t="s">
        <v>52</v>
      </c>
      <c r="G5" s="61" t="s">
        <v>52</v>
      </c>
      <c r="H5" s="61" t="s">
        <v>52</v>
      </c>
      <c r="I5" s="61" t="s">
        <v>52</v>
      </c>
      <c r="J5" s="133" t="s">
        <v>52</v>
      </c>
      <c r="K5" s="134">
        <v>1</v>
      </c>
      <c r="L5" s="134">
        <v>1</v>
      </c>
      <c r="M5" s="134">
        <v>2</v>
      </c>
      <c r="N5" s="134">
        <v>1</v>
      </c>
      <c r="O5" s="134">
        <v>1</v>
      </c>
      <c r="P5" s="134">
        <v>3</v>
      </c>
      <c r="Q5" s="134">
        <v>1</v>
      </c>
      <c r="R5" s="134">
        <v>2</v>
      </c>
      <c r="S5" s="134">
        <v>2</v>
      </c>
      <c r="T5" s="134">
        <v>2</v>
      </c>
      <c r="U5" s="134">
        <v>1</v>
      </c>
      <c r="V5" s="133" t="s">
        <v>52</v>
      </c>
      <c r="W5" s="133" t="s">
        <v>52</v>
      </c>
      <c r="X5" s="134">
        <v>1</v>
      </c>
      <c r="Y5" s="134">
        <v>1</v>
      </c>
      <c r="Z5" s="135">
        <v>1</v>
      </c>
    </row>
    <row r="6" spans="1:27" s="4" customFormat="1" ht="27" customHeight="1">
      <c r="A6" s="96">
        <v>2</v>
      </c>
      <c r="B6" s="28" t="s">
        <v>109</v>
      </c>
      <c r="C6" s="5" t="s">
        <v>6</v>
      </c>
      <c r="D6" s="51">
        <f aca="true" t="shared" si="0" ref="D6:D9">SUM(E6:Z6)</f>
        <v>20</v>
      </c>
      <c r="E6" s="61" t="s">
        <v>52</v>
      </c>
      <c r="F6" s="61" t="s">
        <v>52</v>
      </c>
      <c r="G6" s="61" t="s">
        <v>52</v>
      </c>
      <c r="H6" s="61" t="s">
        <v>52</v>
      </c>
      <c r="I6" s="61" t="s">
        <v>52</v>
      </c>
      <c r="J6" s="133" t="s">
        <v>52</v>
      </c>
      <c r="K6" s="134">
        <v>1</v>
      </c>
      <c r="L6" s="134">
        <v>1</v>
      </c>
      <c r="M6" s="134">
        <v>2</v>
      </c>
      <c r="N6" s="134">
        <v>1</v>
      </c>
      <c r="O6" s="134">
        <v>1</v>
      </c>
      <c r="P6" s="134">
        <v>3</v>
      </c>
      <c r="Q6" s="134">
        <v>1</v>
      </c>
      <c r="R6" s="134">
        <v>2</v>
      </c>
      <c r="S6" s="134">
        <v>2</v>
      </c>
      <c r="T6" s="134">
        <v>2</v>
      </c>
      <c r="U6" s="134">
        <v>1</v>
      </c>
      <c r="V6" s="133" t="s">
        <v>52</v>
      </c>
      <c r="W6" s="133" t="s">
        <v>52</v>
      </c>
      <c r="X6" s="134">
        <v>1</v>
      </c>
      <c r="Y6" s="134">
        <v>1</v>
      </c>
      <c r="Z6" s="135">
        <v>1</v>
      </c>
      <c r="AA6" s="29"/>
    </row>
    <row r="7" spans="1:27" s="4" customFormat="1" ht="30.75" customHeight="1">
      <c r="A7" s="96">
        <v>4</v>
      </c>
      <c r="B7" s="43" t="s">
        <v>108</v>
      </c>
      <c r="C7" s="42" t="s">
        <v>6</v>
      </c>
      <c r="D7" s="51">
        <f t="shared" si="0"/>
        <v>20</v>
      </c>
      <c r="E7" s="61" t="s">
        <v>52</v>
      </c>
      <c r="F7" s="61" t="s">
        <v>52</v>
      </c>
      <c r="G7" s="61" t="s">
        <v>52</v>
      </c>
      <c r="H7" s="61" t="s">
        <v>52</v>
      </c>
      <c r="I7" s="61" t="s">
        <v>52</v>
      </c>
      <c r="J7" s="133" t="s">
        <v>52</v>
      </c>
      <c r="K7" s="134">
        <v>1</v>
      </c>
      <c r="L7" s="134">
        <v>1</v>
      </c>
      <c r="M7" s="134">
        <v>2</v>
      </c>
      <c r="N7" s="134">
        <v>1</v>
      </c>
      <c r="O7" s="134">
        <v>1</v>
      </c>
      <c r="P7" s="134">
        <v>3</v>
      </c>
      <c r="Q7" s="134">
        <v>1</v>
      </c>
      <c r="R7" s="134">
        <v>2</v>
      </c>
      <c r="S7" s="134">
        <v>2</v>
      </c>
      <c r="T7" s="134">
        <v>2</v>
      </c>
      <c r="U7" s="134">
        <v>1</v>
      </c>
      <c r="V7" s="133" t="s">
        <v>52</v>
      </c>
      <c r="W7" s="133" t="s">
        <v>52</v>
      </c>
      <c r="X7" s="134">
        <v>1</v>
      </c>
      <c r="Y7" s="134">
        <v>1</v>
      </c>
      <c r="Z7" s="135">
        <v>1</v>
      </c>
      <c r="AA7" s="29"/>
    </row>
    <row r="8" spans="1:26" s="4" customFormat="1" ht="42" customHeight="1">
      <c r="A8" s="96">
        <v>5</v>
      </c>
      <c r="B8" s="2" t="s">
        <v>9</v>
      </c>
      <c r="C8" s="87" t="s">
        <v>17</v>
      </c>
      <c r="D8" s="51">
        <f t="shared" si="0"/>
        <v>160</v>
      </c>
      <c r="E8" s="61" t="s">
        <v>52</v>
      </c>
      <c r="F8" s="61" t="s">
        <v>52</v>
      </c>
      <c r="G8" s="61" t="s">
        <v>52</v>
      </c>
      <c r="H8" s="61" t="s">
        <v>52</v>
      </c>
      <c r="I8" s="61" t="s">
        <v>52</v>
      </c>
      <c r="J8" s="61" t="s">
        <v>52</v>
      </c>
      <c r="K8" s="135">
        <v>8</v>
      </c>
      <c r="L8" s="135">
        <v>8</v>
      </c>
      <c r="M8" s="135">
        <v>16</v>
      </c>
      <c r="N8" s="135">
        <v>8</v>
      </c>
      <c r="O8" s="135">
        <v>8</v>
      </c>
      <c r="P8" s="135">
        <v>24</v>
      </c>
      <c r="Q8" s="135">
        <v>8</v>
      </c>
      <c r="R8" s="135">
        <v>16</v>
      </c>
      <c r="S8" s="135">
        <v>16</v>
      </c>
      <c r="T8" s="135">
        <v>16</v>
      </c>
      <c r="U8" s="135">
        <v>8</v>
      </c>
      <c r="V8" s="61" t="s">
        <v>52</v>
      </c>
      <c r="W8" s="61" t="s">
        <v>52</v>
      </c>
      <c r="X8" s="135">
        <v>8</v>
      </c>
      <c r="Y8" s="135">
        <v>8</v>
      </c>
      <c r="Z8" s="135">
        <v>8</v>
      </c>
    </row>
    <row r="9" spans="1:27" s="4" customFormat="1" ht="35.25" customHeight="1">
      <c r="A9" s="96">
        <v>6</v>
      </c>
      <c r="B9" s="98" t="s">
        <v>139</v>
      </c>
      <c r="C9" s="87" t="s">
        <v>8</v>
      </c>
      <c r="D9" s="51">
        <f t="shared" si="0"/>
        <v>15.000000000000004</v>
      </c>
      <c r="E9" s="61" t="s">
        <v>52</v>
      </c>
      <c r="F9" s="61" t="s">
        <v>52</v>
      </c>
      <c r="G9" s="61" t="s">
        <v>52</v>
      </c>
      <c r="H9" s="61" t="s">
        <v>52</v>
      </c>
      <c r="I9" s="61" t="s">
        <v>52</v>
      </c>
      <c r="J9" s="61" t="s">
        <v>52</v>
      </c>
      <c r="K9" s="135">
        <v>0.8</v>
      </c>
      <c r="L9" s="135">
        <v>0.8</v>
      </c>
      <c r="M9" s="135">
        <v>1.4</v>
      </c>
      <c r="N9" s="135">
        <v>0.8</v>
      </c>
      <c r="O9" s="135">
        <v>0.8</v>
      </c>
      <c r="P9" s="135">
        <v>2.2</v>
      </c>
      <c r="Q9" s="135">
        <v>0.8</v>
      </c>
      <c r="R9" s="135">
        <v>1.4</v>
      </c>
      <c r="S9" s="135">
        <v>1.4</v>
      </c>
      <c r="T9" s="135">
        <v>1.4</v>
      </c>
      <c r="U9" s="135">
        <v>0.8</v>
      </c>
      <c r="V9" s="61" t="s">
        <v>52</v>
      </c>
      <c r="W9" s="61" t="s">
        <v>52</v>
      </c>
      <c r="X9" s="135">
        <v>0.8</v>
      </c>
      <c r="Y9" s="135">
        <v>0.8</v>
      </c>
      <c r="Z9" s="135">
        <v>0.8</v>
      </c>
      <c r="AA9" s="53"/>
    </row>
    <row r="10" s="4" customFormat="1" ht="15"/>
    <row r="12" spans="10:26" ht="15"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</row>
    <row r="13" spans="10:26" ht="15"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</row>
  </sheetData>
  <mergeCells count="2">
    <mergeCell ref="A1:Z1"/>
    <mergeCell ref="A2:Z2"/>
  </mergeCells>
  <printOptions/>
  <pageMargins left="0.51" right="0.35" top="0.75" bottom="0.75" header="0.3" footer="0.3"/>
  <pageSetup horizontalDpi="600" verticalDpi="600" orientation="landscape" paperSize="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9"/>
  <sheetViews>
    <sheetView workbookViewId="0" topLeftCell="A1">
      <selection activeCell="AB8" sqref="AB8:AB9"/>
    </sheetView>
  </sheetViews>
  <sheetFormatPr defaultColWidth="9.140625" defaultRowHeight="15"/>
  <cols>
    <col min="1" max="1" width="4.8515625" style="0" customWidth="1"/>
    <col min="2" max="2" width="11.7109375" style="0" customWidth="1"/>
    <col min="3" max="3" width="5.421875" style="0" bestFit="1" customWidth="1"/>
    <col min="4" max="4" width="8.00390625" style="0" customWidth="1"/>
    <col min="5" max="5" width="6.28125" style="0" customWidth="1"/>
    <col min="6" max="6" width="5.140625" style="0" customWidth="1"/>
    <col min="7" max="8" width="5.421875" style="0" customWidth="1"/>
    <col min="9" max="26" width="6.28125" style="0" customWidth="1"/>
    <col min="27" max="27" width="4.7109375" style="0" customWidth="1"/>
    <col min="28" max="28" width="15.57421875" style="0" customWidth="1"/>
  </cols>
  <sheetData>
    <row r="1" spans="1:26" s="4" customFormat="1" ht="23.25" customHeight="1">
      <c r="A1" s="141" t="s">
        <v>179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s="4" customFormat="1" ht="21.75" customHeight="1">
      <c r="A2" s="160" t="s">
        <v>194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3:4" s="4" customFormat="1" ht="15">
      <c r="C3" s="29"/>
      <c r="D3" s="29"/>
    </row>
    <row r="4" spans="1:28" s="4" customFormat="1" ht="38.25">
      <c r="A4" s="96" t="s">
        <v>0</v>
      </c>
      <c r="B4" s="41" t="s">
        <v>1</v>
      </c>
      <c r="C4" s="42" t="s">
        <v>2</v>
      </c>
      <c r="D4" s="42" t="s">
        <v>3</v>
      </c>
      <c r="E4" s="47" t="s">
        <v>80</v>
      </c>
      <c r="F4" s="47" t="s">
        <v>81</v>
      </c>
      <c r="G4" s="47" t="s">
        <v>82</v>
      </c>
      <c r="H4" s="47" t="s">
        <v>83</v>
      </c>
      <c r="I4" s="47" t="s">
        <v>4</v>
      </c>
      <c r="J4" s="47" t="s">
        <v>84</v>
      </c>
      <c r="K4" s="47" t="s">
        <v>47</v>
      </c>
      <c r="L4" s="47" t="s">
        <v>85</v>
      </c>
      <c r="M4" s="47" t="s">
        <v>86</v>
      </c>
      <c r="N4" s="47" t="s">
        <v>110</v>
      </c>
      <c r="O4" s="47" t="s">
        <v>98</v>
      </c>
      <c r="P4" s="47" t="s">
        <v>87</v>
      </c>
      <c r="Q4" s="47" t="s">
        <v>88</v>
      </c>
      <c r="R4" s="47" t="s">
        <v>89</v>
      </c>
      <c r="S4" s="47" t="s">
        <v>90</v>
      </c>
      <c r="T4" s="47" t="s">
        <v>91</v>
      </c>
      <c r="U4" s="47" t="s">
        <v>92</v>
      </c>
      <c r="V4" s="47" t="s">
        <v>93</v>
      </c>
      <c r="W4" s="47" t="s">
        <v>94</v>
      </c>
      <c r="X4" s="47" t="s">
        <v>95</v>
      </c>
      <c r="Y4" s="47" t="s">
        <v>96</v>
      </c>
      <c r="Z4" s="47" t="s">
        <v>185</v>
      </c>
      <c r="AB4" s="86" t="s">
        <v>180</v>
      </c>
    </row>
    <row r="5" spans="1:27" s="4" customFormat="1" ht="57.75" customHeight="1">
      <c r="A5" s="96">
        <v>1</v>
      </c>
      <c r="B5" s="28" t="s">
        <v>5</v>
      </c>
      <c r="C5" s="42" t="s">
        <v>6</v>
      </c>
      <c r="D5" s="51">
        <f aca="true" t="shared" si="0" ref="D5:D9">SUM(E5:AA5)</f>
        <v>100</v>
      </c>
      <c r="E5" s="61">
        <v>4</v>
      </c>
      <c r="F5" s="61">
        <v>4</v>
      </c>
      <c r="G5" s="61">
        <v>4</v>
      </c>
      <c r="H5" s="61">
        <v>4</v>
      </c>
      <c r="I5" s="61">
        <v>4</v>
      </c>
      <c r="J5" s="61">
        <v>4</v>
      </c>
      <c r="K5" s="61">
        <v>6</v>
      </c>
      <c r="L5" s="61">
        <v>6</v>
      </c>
      <c r="M5" s="61">
        <v>4</v>
      </c>
      <c r="N5" s="61">
        <v>4</v>
      </c>
      <c r="O5" s="61">
        <v>4</v>
      </c>
      <c r="P5" s="61">
        <v>6</v>
      </c>
      <c r="Q5" s="61">
        <v>4</v>
      </c>
      <c r="R5" s="61">
        <v>6</v>
      </c>
      <c r="S5" s="61">
        <v>4</v>
      </c>
      <c r="T5" s="61">
        <v>6</v>
      </c>
      <c r="U5" s="61">
        <v>4</v>
      </c>
      <c r="V5" s="61">
        <v>4</v>
      </c>
      <c r="W5" s="61">
        <v>4</v>
      </c>
      <c r="X5" s="61">
        <v>6</v>
      </c>
      <c r="Y5" s="61">
        <v>4</v>
      </c>
      <c r="Z5" s="61">
        <v>4</v>
      </c>
      <c r="AA5" s="29"/>
    </row>
    <row r="6" spans="1:27" s="4" customFormat="1" ht="42" customHeight="1">
      <c r="A6" s="96">
        <v>2</v>
      </c>
      <c r="B6" s="28" t="s">
        <v>109</v>
      </c>
      <c r="C6" s="5" t="s">
        <v>6</v>
      </c>
      <c r="D6" s="51">
        <f t="shared" si="0"/>
        <v>100</v>
      </c>
      <c r="E6" s="61">
        <v>4</v>
      </c>
      <c r="F6" s="61">
        <v>4</v>
      </c>
      <c r="G6" s="61">
        <v>4</v>
      </c>
      <c r="H6" s="61">
        <v>4</v>
      </c>
      <c r="I6" s="61">
        <v>4</v>
      </c>
      <c r="J6" s="61">
        <v>4</v>
      </c>
      <c r="K6" s="61">
        <v>6</v>
      </c>
      <c r="L6" s="61">
        <v>6</v>
      </c>
      <c r="M6" s="61">
        <v>4</v>
      </c>
      <c r="N6" s="61">
        <v>4</v>
      </c>
      <c r="O6" s="61">
        <v>4</v>
      </c>
      <c r="P6" s="61">
        <v>6</v>
      </c>
      <c r="Q6" s="61">
        <v>4</v>
      </c>
      <c r="R6" s="61">
        <v>6</v>
      </c>
      <c r="S6" s="61">
        <v>4</v>
      </c>
      <c r="T6" s="61">
        <v>6</v>
      </c>
      <c r="U6" s="61">
        <v>4</v>
      </c>
      <c r="V6" s="61">
        <v>4</v>
      </c>
      <c r="W6" s="61">
        <v>4</v>
      </c>
      <c r="X6" s="61">
        <v>6</v>
      </c>
      <c r="Y6" s="61">
        <v>4</v>
      </c>
      <c r="Z6" s="61">
        <v>4</v>
      </c>
      <c r="AA6" s="29"/>
    </row>
    <row r="7" spans="1:27" s="4" customFormat="1" ht="42" customHeight="1">
      <c r="A7" s="96">
        <v>4</v>
      </c>
      <c r="B7" s="43" t="s">
        <v>108</v>
      </c>
      <c r="C7" s="42" t="s">
        <v>6</v>
      </c>
      <c r="D7" s="51">
        <f t="shared" si="0"/>
        <v>100</v>
      </c>
      <c r="E7" s="61">
        <v>4</v>
      </c>
      <c r="F7" s="61">
        <v>4</v>
      </c>
      <c r="G7" s="61">
        <v>4</v>
      </c>
      <c r="H7" s="61">
        <v>4</v>
      </c>
      <c r="I7" s="61">
        <v>4</v>
      </c>
      <c r="J7" s="61">
        <v>4</v>
      </c>
      <c r="K7" s="61">
        <v>6</v>
      </c>
      <c r="L7" s="61">
        <v>6</v>
      </c>
      <c r="M7" s="61">
        <v>4</v>
      </c>
      <c r="N7" s="61">
        <v>4</v>
      </c>
      <c r="O7" s="61">
        <v>4</v>
      </c>
      <c r="P7" s="61">
        <v>6</v>
      </c>
      <c r="Q7" s="61">
        <v>4</v>
      </c>
      <c r="R7" s="61">
        <v>6</v>
      </c>
      <c r="S7" s="61">
        <v>4</v>
      </c>
      <c r="T7" s="61">
        <v>6</v>
      </c>
      <c r="U7" s="61">
        <v>4</v>
      </c>
      <c r="V7" s="61">
        <v>4</v>
      </c>
      <c r="W7" s="61">
        <v>4</v>
      </c>
      <c r="X7" s="61">
        <v>6</v>
      </c>
      <c r="Y7" s="61">
        <v>4</v>
      </c>
      <c r="Z7" s="61">
        <v>4</v>
      </c>
      <c r="AA7" s="29"/>
    </row>
    <row r="8" spans="1:26" s="4" customFormat="1" ht="42" customHeight="1">
      <c r="A8" s="96">
        <v>5</v>
      </c>
      <c r="B8" s="2" t="s">
        <v>9</v>
      </c>
      <c r="C8" s="87" t="s">
        <v>17</v>
      </c>
      <c r="D8" s="51">
        <f>SUM(E8:AA8)</f>
        <v>1100</v>
      </c>
      <c r="E8" s="63">
        <v>44</v>
      </c>
      <c r="F8" s="63">
        <v>44</v>
      </c>
      <c r="G8" s="63">
        <v>44</v>
      </c>
      <c r="H8" s="63">
        <v>44</v>
      </c>
      <c r="I8" s="63">
        <v>44</v>
      </c>
      <c r="J8" s="63">
        <v>44</v>
      </c>
      <c r="K8" s="63">
        <v>66</v>
      </c>
      <c r="L8" s="63">
        <v>66</v>
      </c>
      <c r="M8" s="63">
        <v>44</v>
      </c>
      <c r="N8" s="63">
        <v>44</v>
      </c>
      <c r="O8" s="63">
        <v>44</v>
      </c>
      <c r="P8" s="63">
        <v>66</v>
      </c>
      <c r="Q8" s="63">
        <v>44</v>
      </c>
      <c r="R8" s="63">
        <v>66</v>
      </c>
      <c r="S8" s="63">
        <v>44</v>
      </c>
      <c r="T8" s="63">
        <v>66</v>
      </c>
      <c r="U8" s="63">
        <v>44</v>
      </c>
      <c r="V8" s="63">
        <v>44</v>
      </c>
      <c r="W8" s="63">
        <v>44</v>
      </c>
      <c r="X8" s="63">
        <v>66</v>
      </c>
      <c r="Y8" s="63">
        <v>44</v>
      </c>
      <c r="Z8" s="63">
        <v>44</v>
      </c>
    </row>
    <row r="9" spans="1:27" s="4" customFormat="1" ht="35.25" customHeight="1">
      <c r="A9" s="96">
        <v>6</v>
      </c>
      <c r="B9" s="98" t="s">
        <v>139</v>
      </c>
      <c r="C9" s="87" t="s">
        <v>8</v>
      </c>
      <c r="D9" s="51">
        <f t="shared" si="0"/>
        <v>66</v>
      </c>
      <c r="E9" s="61">
        <v>3</v>
      </c>
      <c r="F9" s="61">
        <v>3</v>
      </c>
      <c r="G9" s="61">
        <v>3</v>
      </c>
      <c r="H9" s="61">
        <v>3</v>
      </c>
      <c r="I9" s="61">
        <v>3</v>
      </c>
      <c r="J9" s="61">
        <v>3</v>
      </c>
      <c r="K9" s="61">
        <v>3</v>
      </c>
      <c r="L9" s="61">
        <v>3</v>
      </c>
      <c r="M9" s="61">
        <v>3</v>
      </c>
      <c r="N9" s="61">
        <v>3</v>
      </c>
      <c r="O9" s="61">
        <v>3</v>
      </c>
      <c r="P9" s="61">
        <v>3</v>
      </c>
      <c r="Q9" s="61">
        <v>3</v>
      </c>
      <c r="R9" s="61">
        <v>3</v>
      </c>
      <c r="S9" s="61">
        <v>3</v>
      </c>
      <c r="T9" s="61">
        <v>3</v>
      </c>
      <c r="U9" s="61">
        <v>3</v>
      </c>
      <c r="V9" s="61">
        <v>3</v>
      </c>
      <c r="W9" s="61">
        <v>3</v>
      </c>
      <c r="X9" s="61">
        <v>3</v>
      </c>
      <c r="Y9" s="61">
        <v>3</v>
      </c>
      <c r="Z9" s="61">
        <v>3</v>
      </c>
      <c r="AA9" s="53"/>
    </row>
    <row r="10" s="4" customFormat="1" ht="15"/>
    <row r="11" s="4" customFormat="1" ht="15"/>
    <row r="12" s="4" customFormat="1" ht="15"/>
    <row r="13" s="4" customFormat="1" ht="15"/>
    <row r="14" s="4" customFormat="1" ht="15"/>
    <row r="15" s="4" customFormat="1" ht="15"/>
    <row r="16" s="4" customFormat="1" ht="15"/>
    <row r="17" s="4" customFormat="1" ht="15"/>
    <row r="18" s="4" customFormat="1" ht="15"/>
    <row r="19" s="4" customFormat="1" ht="15"/>
    <row r="20" s="4" customFormat="1" ht="15"/>
    <row r="21" s="4" customFormat="1" ht="15"/>
    <row r="22" s="4" customFormat="1" ht="15"/>
    <row r="23" s="4" customFormat="1" ht="15"/>
    <row r="24" s="4" customFormat="1" ht="15"/>
    <row r="25" s="4" customFormat="1" ht="15"/>
    <row r="26" s="4" customFormat="1" ht="15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</sheetData>
  <mergeCells count="2">
    <mergeCell ref="A1:Z1"/>
    <mergeCell ref="A2:Z2"/>
  </mergeCells>
  <printOptions/>
  <pageMargins left="0.51" right="0.32" top="0.75" bottom="0.75" header="0.3" footer="0.3"/>
  <pageSetup horizontalDpi="600" verticalDpi="600" orientation="landscape" paperSize="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9"/>
  <sheetViews>
    <sheetView workbookViewId="0" topLeftCell="A1">
      <selection activeCell="Q6" sqref="Q6"/>
    </sheetView>
  </sheetViews>
  <sheetFormatPr defaultColWidth="9.140625" defaultRowHeight="15"/>
  <cols>
    <col min="1" max="1" width="3.140625" style="0" customWidth="1"/>
    <col min="2" max="2" width="12.28125" style="0" customWidth="1"/>
    <col min="3" max="3" width="4.8515625" style="0" bestFit="1" customWidth="1"/>
    <col min="4" max="4" width="8.28125" style="0" customWidth="1"/>
    <col min="5" max="5" width="7.28125" style="0" customWidth="1"/>
    <col min="6" max="6" width="6.8515625" style="0" customWidth="1"/>
    <col min="7" max="7" width="5.7109375" style="0" customWidth="1"/>
    <col min="8" max="9" width="6.57421875" style="0" customWidth="1"/>
    <col min="10" max="10" width="6.140625" style="0" customWidth="1"/>
    <col min="11" max="11" width="7.421875" style="0" bestFit="1" customWidth="1"/>
    <col min="12" max="12" width="6.7109375" style="0" customWidth="1"/>
    <col min="13" max="13" width="5.8515625" style="0" customWidth="1"/>
    <col min="14" max="14" width="7.28125" style="0" customWidth="1"/>
    <col min="15" max="15" width="9.140625" style="0" customWidth="1"/>
    <col min="16" max="16" width="7.421875" style="0" customWidth="1"/>
    <col min="17" max="17" width="5.140625" style="0" customWidth="1"/>
    <col min="18" max="18" width="6.57421875" style="0" customWidth="1"/>
    <col min="19" max="19" width="4.57421875" style="0" customWidth="1"/>
    <col min="20" max="20" width="5.00390625" style="0" customWidth="1"/>
    <col min="21" max="23" width="5.57421875" style="0" customWidth="1"/>
    <col min="24" max="24" width="7.7109375" style="0" customWidth="1"/>
    <col min="25" max="25" width="5.28125" style="0" customWidth="1"/>
    <col min="26" max="26" width="6.421875" style="0" customWidth="1"/>
  </cols>
  <sheetData>
    <row r="1" spans="1:26" s="4" customFormat="1" ht="23.25" customHeight="1">
      <c r="A1" s="141" t="s">
        <v>179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s="4" customFormat="1" ht="21.75" customHeight="1">
      <c r="A2" s="160" t="s">
        <v>196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3:4" s="4" customFormat="1" ht="15">
      <c r="C3" s="29"/>
      <c r="D3" s="29"/>
    </row>
    <row r="4" spans="1:27" s="4" customFormat="1" ht="38.25">
      <c r="A4" s="41" t="s">
        <v>0</v>
      </c>
      <c r="B4" s="41" t="s">
        <v>1</v>
      </c>
      <c r="C4" s="42" t="s">
        <v>2</v>
      </c>
      <c r="D4" s="47" t="s">
        <v>3</v>
      </c>
      <c r="E4" s="47" t="s">
        <v>80</v>
      </c>
      <c r="F4" s="47" t="s">
        <v>81</v>
      </c>
      <c r="G4" s="47" t="s">
        <v>82</v>
      </c>
      <c r="H4" s="47" t="s">
        <v>83</v>
      </c>
      <c r="I4" s="47" t="s">
        <v>74</v>
      </c>
      <c r="J4" s="47" t="s">
        <v>84</v>
      </c>
      <c r="K4" s="47" t="s">
        <v>47</v>
      </c>
      <c r="L4" s="47" t="s">
        <v>85</v>
      </c>
      <c r="M4" s="47" t="s">
        <v>86</v>
      </c>
      <c r="N4" s="47" t="s">
        <v>110</v>
      </c>
      <c r="O4" s="47" t="s">
        <v>98</v>
      </c>
      <c r="P4" s="47" t="s">
        <v>87</v>
      </c>
      <c r="Q4" s="47" t="s">
        <v>88</v>
      </c>
      <c r="R4" s="47" t="s">
        <v>89</v>
      </c>
      <c r="S4" s="47" t="s">
        <v>90</v>
      </c>
      <c r="T4" s="47" t="s">
        <v>91</v>
      </c>
      <c r="U4" s="47" t="s">
        <v>92</v>
      </c>
      <c r="V4" s="47" t="s">
        <v>93</v>
      </c>
      <c r="W4" s="47" t="s">
        <v>94</v>
      </c>
      <c r="X4" s="47" t="s">
        <v>95</v>
      </c>
      <c r="Y4" s="47" t="s">
        <v>96</v>
      </c>
      <c r="Z4" s="47" t="s">
        <v>185</v>
      </c>
      <c r="AA4" s="86" t="s">
        <v>180</v>
      </c>
    </row>
    <row r="5" spans="1:26" s="4" customFormat="1" ht="78" customHeight="1">
      <c r="A5" s="42">
        <v>1</v>
      </c>
      <c r="B5" s="28" t="s">
        <v>197</v>
      </c>
      <c r="C5" s="42" t="s">
        <v>11</v>
      </c>
      <c r="D5" s="94">
        <f>SUM(E5:Z5)</f>
        <v>10</v>
      </c>
      <c r="E5" s="95" t="s">
        <v>52</v>
      </c>
      <c r="F5" s="95" t="s">
        <v>52</v>
      </c>
      <c r="G5" s="95" t="s">
        <v>52</v>
      </c>
      <c r="H5" s="95" t="s">
        <v>52</v>
      </c>
      <c r="I5" s="95">
        <v>1</v>
      </c>
      <c r="J5" s="95" t="s">
        <v>52</v>
      </c>
      <c r="K5" s="95">
        <v>1</v>
      </c>
      <c r="L5" s="95">
        <v>1</v>
      </c>
      <c r="M5" s="95">
        <v>2</v>
      </c>
      <c r="N5" s="95">
        <v>1</v>
      </c>
      <c r="O5" s="95">
        <v>1</v>
      </c>
      <c r="P5" s="95">
        <v>1</v>
      </c>
      <c r="Q5" s="95" t="s">
        <v>52</v>
      </c>
      <c r="R5" s="95">
        <v>1</v>
      </c>
      <c r="S5" s="95" t="s">
        <v>52</v>
      </c>
      <c r="T5" s="95" t="s">
        <v>52</v>
      </c>
      <c r="U5" s="95" t="s">
        <v>52</v>
      </c>
      <c r="V5" s="95" t="s">
        <v>52</v>
      </c>
      <c r="W5" s="95" t="s">
        <v>52</v>
      </c>
      <c r="X5" s="95">
        <v>1</v>
      </c>
      <c r="Y5" s="95" t="s">
        <v>52</v>
      </c>
      <c r="Z5" s="95" t="s">
        <v>52</v>
      </c>
    </row>
    <row r="6" spans="1:26" s="4" customFormat="1" ht="52.5" customHeight="1">
      <c r="A6" s="41">
        <v>2</v>
      </c>
      <c r="B6" s="41" t="s">
        <v>198</v>
      </c>
      <c r="C6" s="42" t="s">
        <v>17</v>
      </c>
      <c r="D6" s="93">
        <f>SUM(E6:Z6)</f>
        <v>0.9999999999999999</v>
      </c>
      <c r="E6" s="95" t="s">
        <v>52</v>
      </c>
      <c r="F6" s="95" t="s">
        <v>52</v>
      </c>
      <c r="G6" s="95" t="s">
        <v>52</v>
      </c>
      <c r="H6" s="95" t="s">
        <v>52</v>
      </c>
      <c r="I6" s="99">
        <v>0.1</v>
      </c>
      <c r="J6" s="95" t="s">
        <v>52</v>
      </c>
      <c r="K6" s="99">
        <v>0.1</v>
      </c>
      <c r="L6" s="99">
        <v>0.1</v>
      </c>
      <c r="M6" s="99">
        <v>0.2</v>
      </c>
      <c r="N6" s="99">
        <v>0.1</v>
      </c>
      <c r="O6" s="99">
        <v>0.1</v>
      </c>
      <c r="P6" s="99">
        <v>0.1</v>
      </c>
      <c r="Q6" s="95" t="s">
        <v>52</v>
      </c>
      <c r="R6" s="99">
        <v>0.1</v>
      </c>
      <c r="S6" s="95" t="s">
        <v>52</v>
      </c>
      <c r="T6" s="95" t="s">
        <v>52</v>
      </c>
      <c r="U6" s="95" t="s">
        <v>52</v>
      </c>
      <c r="V6" s="95" t="s">
        <v>52</v>
      </c>
      <c r="W6" s="95" t="s">
        <v>52</v>
      </c>
      <c r="X6" s="99">
        <v>0.1</v>
      </c>
      <c r="Y6" s="95" t="s">
        <v>52</v>
      </c>
      <c r="Z6" s="95" t="s">
        <v>52</v>
      </c>
    </row>
    <row r="7" spans="1:26" s="4" customFormat="1" ht="43.5" customHeight="1">
      <c r="A7" s="42">
        <v>3</v>
      </c>
      <c r="B7" s="28" t="s">
        <v>9</v>
      </c>
      <c r="C7" s="42" t="s">
        <v>8</v>
      </c>
      <c r="D7" s="93">
        <f aca="true" t="shared" si="0" ref="D7">SUM(E7:Z7)</f>
        <v>5500</v>
      </c>
      <c r="E7" s="95" t="s">
        <v>52</v>
      </c>
      <c r="F7" s="95" t="s">
        <v>52</v>
      </c>
      <c r="G7" s="95" t="s">
        <v>52</v>
      </c>
      <c r="H7" s="95" t="s">
        <v>52</v>
      </c>
      <c r="I7" s="100">
        <v>500</v>
      </c>
      <c r="J7" s="95" t="s">
        <v>52</v>
      </c>
      <c r="K7" s="100">
        <v>500</v>
      </c>
      <c r="L7" s="100">
        <v>500</v>
      </c>
      <c r="M7" s="95">
        <v>1000</v>
      </c>
      <c r="N7" s="100">
        <v>500</v>
      </c>
      <c r="O7" s="95">
        <v>1000</v>
      </c>
      <c r="P7" s="100">
        <v>500</v>
      </c>
      <c r="Q7" s="95" t="s">
        <v>52</v>
      </c>
      <c r="R7" s="100">
        <v>500</v>
      </c>
      <c r="S7" s="95" t="s">
        <v>52</v>
      </c>
      <c r="T7" s="95" t="s">
        <v>52</v>
      </c>
      <c r="U7" s="95" t="s">
        <v>52</v>
      </c>
      <c r="V7" s="95" t="s">
        <v>52</v>
      </c>
      <c r="W7" s="95" t="s">
        <v>52</v>
      </c>
      <c r="X7" s="100">
        <v>500</v>
      </c>
      <c r="Y7" s="95" t="s">
        <v>52</v>
      </c>
      <c r="Z7" s="95" t="s">
        <v>52</v>
      </c>
    </row>
    <row r="9" spans="10:26" ht="15"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</row>
  </sheetData>
  <mergeCells count="2">
    <mergeCell ref="A1:Z1"/>
    <mergeCell ref="A2:Z2"/>
  </mergeCells>
  <printOptions/>
  <pageMargins left="0.54" right="0.2" top="0.75" bottom="0.7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"/>
  <sheetViews>
    <sheetView workbookViewId="0" topLeftCell="A1">
      <selection activeCell="M8" sqref="M8"/>
    </sheetView>
  </sheetViews>
  <sheetFormatPr defaultColWidth="9.140625" defaultRowHeight="15"/>
  <cols>
    <col min="1" max="1" width="3.140625" style="0" customWidth="1"/>
    <col min="2" max="2" width="13.7109375" style="0" customWidth="1"/>
    <col min="3" max="3" width="6.00390625" style="17" customWidth="1"/>
    <col min="4" max="4" width="6.140625" style="0" bestFit="1" customWidth="1"/>
    <col min="5" max="6" width="6.7109375" style="0" customWidth="1"/>
    <col min="7" max="8" width="5.7109375" style="0" bestFit="1" customWidth="1"/>
    <col min="9" max="9" width="5.57421875" style="0" bestFit="1" customWidth="1"/>
    <col min="10" max="10" width="5.7109375" style="0" bestFit="1" customWidth="1"/>
    <col min="11" max="11" width="6.57421875" style="0" bestFit="1" customWidth="1"/>
    <col min="12" max="12" width="5.7109375" style="0" bestFit="1" customWidth="1"/>
    <col min="13" max="17" width="6.7109375" style="0" customWidth="1"/>
    <col min="18" max="20" width="6.57421875" style="0" customWidth="1"/>
    <col min="21" max="22" width="6.140625" style="0" customWidth="1"/>
    <col min="23" max="23" width="6.57421875" style="0" customWidth="1"/>
    <col min="24" max="24" width="6.00390625" style="0" customWidth="1"/>
    <col min="25" max="27" width="6.7109375" style="0" customWidth="1"/>
  </cols>
  <sheetData>
    <row r="1" spans="1:27" s="1" customFormat="1" ht="24.75" customHeight="1">
      <c r="A1" s="141" t="s">
        <v>179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66"/>
    </row>
    <row r="2" spans="1:27" s="1" customFormat="1" ht="22.5" customHeight="1">
      <c r="A2" s="142" t="s">
        <v>123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67"/>
    </row>
    <row r="4" spans="1:28" s="4" customFormat="1" ht="32.25" customHeight="1">
      <c r="A4" s="12" t="s">
        <v>0</v>
      </c>
      <c r="B4" s="12" t="s">
        <v>1</v>
      </c>
      <c r="C4" s="13" t="s">
        <v>2</v>
      </c>
      <c r="D4" s="13" t="s">
        <v>3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74</v>
      </c>
      <c r="J4" s="13" t="s">
        <v>24</v>
      </c>
      <c r="K4" s="13" t="s">
        <v>25</v>
      </c>
      <c r="L4" s="13" t="s">
        <v>26</v>
      </c>
      <c r="M4" s="13" t="s">
        <v>27</v>
      </c>
      <c r="N4" s="13" t="s">
        <v>28</v>
      </c>
      <c r="O4" s="13" t="s">
        <v>29</v>
      </c>
      <c r="P4" s="13" t="s">
        <v>30</v>
      </c>
      <c r="Q4" s="13" t="s">
        <v>31</v>
      </c>
      <c r="R4" s="13" t="s">
        <v>32</v>
      </c>
      <c r="S4" s="13" t="s">
        <v>33</v>
      </c>
      <c r="T4" s="13" t="s">
        <v>34</v>
      </c>
      <c r="U4" s="13" t="s">
        <v>35</v>
      </c>
      <c r="V4" s="13" t="s">
        <v>36</v>
      </c>
      <c r="W4" s="13" t="s">
        <v>37</v>
      </c>
      <c r="X4" s="13" t="s">
        <v>38</v>
      </c>
      <c r="Y4" s="13" t="s">
        <v>39</v>
      </c>
      <c r="Z4" s="13" t="s">
        <v>141</v>
      </c>
      <c r="AA4"/>
      <c r="AB4" s="86" t="s">
        <v>180</v>
      </c>
    </row>
    <row r="5" spans="1:27" s="4" customFormat="1" ht="34.5" customHeight="1">
      <c r="A5" s="13">
        <v>1</v>
      </c>
      <c r="B5" s="12" t="s">
        <v>5</v>
      </c>
      <c r="C5" s="13" t="s">
        <v>6</v>
      </c>
      <c r="D5" s="52">
        <f>SUM(E5:Z5)</f>
        <v>19980</v>
      </c>
      <c r="E5" s="14">
        <v>500</v>
      </c>
      <c r="F5" s="14">
        <v>570</v>
      </c>
      <c r="G5" s="14">
        <v>1000</v>
      </c>
      <c r="H5" s="14">
        <v>550</v>
      </c>
      <c r="I5" s="14">
        <v>1000</v>
      </c>
      <c r="J5" s="14">
        <v>870</v>
      </c>
      <c r="K5" s="14">
        <v>1400</v>
      </c>
      <c r="L5" s="15">
        <v>600</v>
      </c>
      <c r="M5" s="15">
        <v>450</v>
      </c>
      <c r="N5" s="15">
        <v>1400</v>
      </c>
      <c r="O5" s="15">
        <v>1260</v>
      </c>
      <c r="P5" s="15">
        <v>950</v>
      </c>
      <c r="Q5" s="15">
        <v>900</v>
      </c>
      <c r="R5" s="15">
        <v>1100</v>
      </c>
      <c r="S5" s="15">
        <v>1500</v>
      </c>
      <c r="T5" s="15">
        <v>1400</v>
      </c>
      <c r="U5" s="15">
        <v>960</v>
      </c>
      <c r="V5" s="15">
        <v>600</v>
      </c>
      <c r="W5" s="15">
        <v>450</v>
      </c>
      <c r="X5" s="15">
        <v>1250</v>
      </c>
      <c r="Y5" s="15">
        <v>1150</v>
      </c>
      <c r="Z5" s="15">
        <v>120</v>
      </c>
      <c r="AA5" s="70"/>
    </row>
    <row r="6" spans="1:27" s="4" customFormat="1" ht="34.5" customHeight="1">
      <c r="A6" s="13">
        <v>2</v>
      </c>
      <c r="B6" s="26" t="s">
        <v>7</v>
      </c>
      <c r="C6" s="13" t="s">
        <v>8</v>
      </c>
      <c r="D6" s="52">
        <f aca="true" t="shared" si="0" ref="D6:D15">SUM(E6:Z6)</f>
        <v>1594</v>
      </c>
      <c r="E6" s="16">
        <v>40</v>
      </c>
      <c r="F6" s="16">
        <v>45</v>
      </c>
      <c r="G6" s="16">
        <v>80</v>
      </c>
      <c r="H6" s="16">
        <v>45</v>
      </c>
      <c r="I6" s="16">
        <v>80</v>
      </c>
      <c r="J6" s="16">
        <v>68</v>
      </c>
      <c r="K6" s="16">
        <v>110</v>
      </c>
      <c r="L6" s="16">
        <v>48</v>
      </c>
      <c r="M6" s="16">
        <v>36</v>
      </c>
      <c r="N6" s="16">
        <v>112</v>
      </c>
      <c r="O6" s="16">
        <v>100</v>
      </c>
      <c r="P6" s="16">
        <v>76</v>
      </c>
      <c r="Q6" s="16">
        <v>72</v>
      </c>
      <c r="R6" s="16">
        <v>88</v>
      </c>
      <c r="S6" s="16">
        <v>120</v>
      </c>
      <c r="T6" s="16">
        <v>112</v>
      </c>
      <c r="U6" s="16">
        <v>76</v>
      </c>
      <c r="V6" s="16">
        <v>48</v>
      </c>
      <c r="W6" s="16">
        <v>36</v>
      </c>
      <c r="X6" s="16">
        <v>100</v>
      </c>
      <c r="Y6" s="16">
        <v>92</v>
      </c>
      <c r="Z6" s="16">
        <v>10</v>
      </c>
      <c r="AA6" s="71"/>
    </row>
    <row r="7" spans="1:27" s="4" customFormat="1" ht="34.5" customHeight="1">
      <c r="A7" s="13">
        <v>3</v>
      </c>
      <c r="B7" s="12" t="s">
        <v>9</v>
      </c>
      <c r="C7" s="13" t="s">
        <v>210</v>
      </c>
      <c r="D7" s="52">
        <f t="shared" si="0"/>
        <v>219780</v>
      </c>
      <c r="E7" s="13">
        <f>E5*11</f>
        <v>5500</v>
      </c>
      <c r="F7" s="13">
        <f aca="true" t="shared" si="1" ref="F7:Z7">F5*11</f>
        <v>6270</v>
      </c>
      <c r="G7" s="13">
        <f t="shared" si="1"/>
        <v>11000</v>
      </c>
      <c r="H7" s="13">
        <f t="shared" si="1"/>
        <v>6050</v>
      </c>
      <c r="I7" s="13">
        <f t="shared" si="1"/>
        <v>11000</v>
      </c>
      <c r="J7" s="13">
        <f t="shared" si="1"/>
        <v>9570</v>
      </c>
      <c r="K7" s="13">
        <f t="shared" si="1"/>
        <v>15400</v>
      </c>
      <c r="L7" s="13">
        <f t="shared" si="1"/>
        <v>6600</v>
      </c>
      <c r="M7" s="13">
        <f t="shared" si="1"/>
        <v>4950</v>
      </c>
      <c r="N7" s="13">
        <f t="shared" si="1"/>
        <v>15400</v>
      </c>
      <c r="O7" s="13">
        <f t="shared" si="1"/>
        <v>13860</v>
      </c>
      <c r="P7" s="13">
        <f t="shared" si="1"/>
        <v>10450</v>
      </c>
      <c r="Q7" s="13">
        <f t="shared" si="1"/>
        <v>9900</v>
      </c>
      <c r="R7" s="13">
        <f t="shared" si="1"/>
        <v>12100</v>
      </c>
      <c r="S7" s="13">
        <f t="shared" si="1"/>
        <v>16500</v>
      </c>
      <c r="T7" s="13">
        <f t="shared" si="1"/>
        <v>15400</v>
      </c>
      <c r="U7" s="13">
        <f t="shared" si="1"/>
        <v>10560</v>
      </c>
      <c r="V7" s="13">
        <f t="shared" si="1"/>
        <v>6600</v>
      </c>
      <c r="W7" s="13">
        <f t="shared" si="1"/>
        <v>4950</v>
      </c>
      <c r="X7" s="13">
        <f t="shared" si="1"/>
        <v>13750</v>
      </c>
      <c r="Y7" s="13">
        <f aca="true" t="shared" si="2" ref="Y7">Y5*11</f>
        <v>12650</v>
      </c>
      <c r="Z7" s="13">
        <f t="shared" si="1"/>
        <v>1320</v>
      </c>
      <c r="AA7" s="69"/>
    </row>
    <row r="8" spans="1:27" s="4" customFormat="1" ht="34.5" customHeight="1">
      <c r="A8" s="13">
        <v>4</v>
      </c>
      <c r="B8" s="12" t="s">
        <v>10</v>
      </c>
      <c r="C8" s="13" t="s">
        <v>11</v>
      </c>
      <c r="D8" s="52">
        <f>SUM(E8:Z8)</f>
        <v>9500</v>
      </c>
      <c r="E8" s="13">
        <v>322</v>
      </c>
      <c r="F8" s="13">
        <v>322</v>
      </c>
      <c r="G8" s="13">
        <v>502</v>
      </c>
      <c r="H8" s="13">
        <v>502</v>
      </c>
      <c r="I8" s="13">
        <v>436</v>
      </c>
      <c r="J8" s="13">
        <v>452</v>
      </c>
      <c r="K8" s="13">
        <v>602</v>
      </c>
      <c r="L8" s="13">
        <v>452</v>
      </c>
      <c r="M8" s="13">
        <v>452</v>
      </c>
      <c r="N8" s="13">
        <v>508</v>
      </c>
      <c r="O8" s="13">
        <v>504</v>
      </c>
      <c r="P8" s="13">
        <v>502</v>
      </c>
      <c r="Q8" s="13">
        <v>502</v>
      </c>
      <c r="R8" s="13">
        <v>502</v>
      </c>
      <c r="S8" s="13">
        <v>606</v>
      </c>
      <c r="T8" s="13">
        <v>402</v>
      </c>
      <c r="U8" s="13">
        <v>352</v>
      </c>
      <c r="V8" s="13">
        <v>352</v>
      </c>
      <c r="W8" s="13">
        <v>352</v>
      </c>
      <c r="X8" s="13">
        <v>402</v>
      </c>
      <c r="Y8" s="13">
        <v>402</v>
      </c>
      <c r="Z8" s="13">
        <v>72</v>
      </c>
      <c r="AA8" s="69"/>
    </row>
    <row r="9" spans="1:27" s="4" customFormat="1" ht="30" customHeight="1">
      <c r="A9" s="143">
        <v>5</v>
      </c>
      <c r="B9" s="12" t="s">
        <v>127</v>
      </c>
      <c r="C9" s="58" t="s">
        <v>11</v>
      </c>
      <c r="D9" s="52">
        <f t="shared" si="0"/>
        <v>40</v>
      </c>
      <c r="E9" s="13">
        <v>2</v>
      </c>
      <c r="F9" s="13">
        <v>2</v>
      </c>
      <c r="G9" s="13">
        <v>2</v>
      </c>
      <c r="H9" s="13">
        <v>2</v>
      </c>
      <c r="I9" s="13">
        <v>2</v>
      </c>
      <c r="J9" s="13">
        <v>2</v>
      </c>
      <c r="K9" s="13">
        <v>2</v>
      </c>
      <c r="L9" s="13">
        <v>2</v>
      </c>
      <c r="M9" s="13">
        <v>2</v>
      </c>
      <c r="N9" s="13">
        <v>2</v>
      </c>
      <c r="O9" s="13">
        <v>1</v>
      </c>
      <c r="P9" s="13">
        <v>2</v>
      </c>
      <c r="Q9" s="13">
        <v>2</v>
      </c>
      <c r="R9" s="13">
        <v>2</v>
      </c>
      <c r="S9" s="13">
        <v>2</v>
      </c>
      <c r="T9" s="13">
        <v>2</v>
      </c>
      <c r="U9" s="13">
        <v>2</v>
      </c>
      <c r="V9" s="13">
        <v>2</v>
      </c>
      <c r="W9" s="13">
        <v>1</v>
      </c>
      <c r="X9" s="13">
        <v>2</v>
      </c>
      <c r="Y9" s="13">
        <v>1</v>
      </c>
      <c r="Z9" s="13">
        <v>1</v>
      </c>
      <c r="AA9" s="69"/>
    </row>
    <row r="10" spans="1:27" s="4" customFormat="1" ht="30" customHeight="1">
      <c r="A10" s="143"/>
      <c r="B10" s="12" t="s">
        <v>12</v>
      </c>
      <c r="C10" s="58" t="s">
        <v>11</v>
      </c>
      <c r="D10" s="52">
        <f t="shared" si="0"/>
        <v>16</v>
      </c>
      <c r="E10" s="13">
        <v>1</v>
      </c>
      <c r="F10" s="13">
        <v>1</v>
      </c>
      <c r="G10" s="13">
        <v>0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3">
        <v>1</v>
      </c>
      <c r="O10" s="13">
        <v>1</v>
      </c>
      <c r="P10" s="13">
        <v>1</v>
      </c>
      <c r="Q10" s="13">
        <v>1</v>
      </c>
      <c r="R10" s="13">
        <v>1</v>
      </c>
      <c r="S10" s="13">
        <v>1</v>
      </c>
      <c r="T10" s="13">
        <v>0</v>
      </c>
      <c r="U10" s="13">
        <v>0</v>
      </c>
      <c r="V10" s="13">
        <v>0</v>
      </c>
      <c r="W10" s="13">
        <v>0</v>
      </c>
      <c r="X10" s="13">
        <v>1</v>
      </c>
      <c r="Y10" s="13">
        <v>0</v>
      </c>
      <c r="Z10" s="13">
        <v>1</v>
      </c>
      <c r="AA10" s="69"/>
    </row>
    <row r="11" spans="1:27" s="4" customFormat="1" ht="30" customHeight="1">
      <c r="A11" s="143"/>
      <c r="B11" s="27" t="s">
        <v>13</v>
      </c>
      <c r="C11" s="58" t="s">
        <v>11</v>
      </c>
      <c r="D11" s="52">
        <f t="shared" si="0"/>
        <v>200</v>
      </c>
      <c r="E11" s="13">
        <v>8</v>
      </c>
      <c r="F11" s="13">
        <v>10</v>
      </c>
      <c r="G11" s="13">
        <v>10</v>
      </c>
      <c r="H11" s="13">
        <v>10</v>
      </c>
      <c r="I11" s="13">
        <v>10</v>
      </c>
      <c r="J11" s="13">
        <v>10</v>
      </c>
      <c r="K11" s="13">
        <v>10</v>
      </c>
      <c r="L11" s="13">
        <v>10</v>
      </c>
      <c r="M11" s="13">
        <v>10</v>
      </c>
      <c r="N11" s="13">
        <v>10</v>
      </c>
      <c r="O11" s="13">
        <v>8</v>
      </c>
      <c r="P11" s="13">
        <v>10</v>
      </c>
      <c r="Q11" s="13">
        <v>8</v>
      </c>
      <c r="R11" s="13">
        <v>10</v>
      </c>
      <c r="S11" s="13">
        <v>10</v>
      </c>
      <c r="T11" s="13">
        <v>8</v>
      </c>
      <c r="U11" s="13">
        <v>8</v>
      </c>
      <c r="V11" s="13">
        <v>8</v>
      </c>
      <c r="W11" s="13">
        <v>6</v>
      </c>
      <c r="X11" s="13">
        <v>10</v>
      </c>
      <c r="Y11" s="13">
        <v>10</v>
      </c>
      <c r="Z11" s="13">
        <v>6</v>
      </c>
      <c r="AA11" s="69"/>
    </row>
    <row r="12" spans="1:28" ht="39.75" customHeight="1">
      <c r="A12" s="36">
        <v>6</v>
      </c>
      <c r="B12" s="27" t="s">
        <v>183</v>
      </c>
      <c r="C12" s="83" t="s">
        <v>11</v>
      </c>
      <c r="D12" s="52">
        <f t="shared" si="0"/>
        <v>15</v>
      </c>
      <c r="E12" s="37">
        <v>1</v>
      </c>
      <c r="F12" s="83">
        <v>1</v>
      </c>
      <c r="G12" s="83">
        <v>0</v>
      </c>
      <c r="H12" s="83">
        <v>1</v>
      </c>
      <c r="I12" s="83">
        <v>1</v>
      </c>
      <c r="J12" s="83">
        <v>1</v>
      </c>
      <c r="K12" s="83">
        <v>1</v>
      </c>
      <c r="L12" s="83">
        <v>1</v>
      </c>
      <c r="M12" s="83">
        <v>1</v>
      </c>
      <c r="N12" s="83">
        <v>1</v>
      </c>
      <c r="O12" s="83">
        <v>0</v>
      </c>
      <c r="P12" s="83">
        <v>0</v>
      </c>
      <c r="Q12" s="83">
        <v>1</v>
      </c>
      <c r="R12" s="83">
        <v>1</v>
      </c>
      <c r="S12" s="83">
        <v>1</v>
      </c>
      <c r="T12" s="83">
        <v>0</v>
      </c>
      <c r="U12" s="83">
        <v>0</v>
      </c>
      <c r="V12" s="83">
        <v>0</v>
      </c>
      <c r="W12" s="83">
        <v>0</v>
      </c>
      <c r="X12" s="83">
        <v>1</v>
      </c>
      <c r="Y12" s="83">
        <v>1</v>
      </c>
      <c r="Z12" s="83">
        <v>1</v>
      </c>
      <c r="AA12" s="72"/>
      <c r="AB12" s="8"/>
    </row>
    <row r="13" spans="1:28" ht="39.75" customHeight="1">
      <c r="A13" s="102">
        <v>7</v>
      </c>
      <c r="B13" s="101" t="s">
        <v>14</v>
      </c>
      <c r="C13" s="103" t="s">
        <v>6</v>
      </c>
      <c r="D13" s="104">
        <f aca="true" t="shared" si="3" ref="D13">SUM(E13:Z13)</f>
        <v>200</v>
      </c>
      <c r="E13" s="105">
        <v>5</v>
      </c>
      <c r="F13" s="105">
        <v>10</v>
      </c>
      <c r="G13" s="105">
        <v>8</v>
      </c>
      <c r="H13" s="105">
        <v>10</v>
      </c>
      <c r="I13" s="105">
        <v>10</v>
      </c>
      <c r="J13" s="105">
        <v>12</v>
      </c>
      <c r="K13" s="105">
        <v>10</v>
      </c>
      <c r="L13" s="105">
        <v>7</v>
      </c>
      <c r="M13" s="105">
        <v>7</v>
      </c>
      <c r="N13" s="105">
        <v>8</v>
      </c>
      <c r="O13" s="105">
        <v>12</v>
      </c>
      <c r="P13" s="105">
        <v>20</v>
      </c>
      <c r="Q13" s="105">
        <v>10</v>
      </c>
      <c r="R13" s="105">
        <v>7</v>
      </c>
      <c r="S13" s="105">
        <v>10</v>
      </c>
      <c r="T13" s="105">
        <v>10</v>
      </c>
      <c r="U13" s="105">
        <v>6</v>
      </c>
      <c r="V13" s="105">
        <v>7</v>
      </c>
      <c r="W13" s="105">
        <v>5</v>
      </c>
      <c r="X13" s="105">
        <v>10</v>
      </c>
      <c r="Y13" s="105">
        <v>10</v>
      </c>
      <c r="Z13" s="105">
        <v>6</v>
      </c>
      <c r="AA13" s="106"/>
      <c r="AB13" s="8"/>
    </row>
    <row r="14" spans="1:28" ht="39.75" customHeight="1">
      <c r="A14" s="102">
        <v>8</v>
      </c>
      <c r="B14" s="101" t="s">
        <v>15</v>
      </c>
      <c r="C14" s="103" t="s">
        <v>11</v>
      </c>
      <c r="D14" s="107">
        <f t="shared" si="0"/>
        <v>20</v>
      </c>
      <c r="E14" s="108">
        <v>1</v>
      </c>
      <c r="F14" s="108">
        <v>1</v>
      </c>
      <c r="G14" s="108">
        <v>1</v>
      </c>
      <c r="H14" s="108">
        <v>1</v>
      </c>
      <c r="I14" s="108">
        <v>1</v>
      </c>
      <c r="J14" s="108">
        <v>1</v>
      </c>
      <c r="K14" s="108">
        <v>1</v>
      </c>
      <c r="L14" s="108">
        <v>1</v>
      </c>
      <c r="M14" s="108">
        <v>1</v>
      </c>
      <c r="N14" s="108">
        <v>1</v>
      </c>
      <c r="O14" s="108">
        <v>1</v>
      </c>
      <c r="P14" s="108">
        <v>1</v>
      </c>
      <c r="Q14" s="108">
        <v>1</v>
      </c>
      <c r="R14" s="108">
        <v>1</v>
      </c>
      <c r="S14" s="108">
        <v>1</v>
      </c>
      <c r="T14" s="108">
        <v>1</v>
      </c>
      <c r="U14" s="108">
        <v>1</v>
      </c>
      <c r="V14" s="108">
        <v>0</v>
      </c>
      <c r="W14" s="108">
        <v>0</v>
      </c>
      <c r="X14" s="108">
        <v>1</v>
      </c>
      <c r="Y14" s="108">
        <v>1</v>
      </c>
      <c r="Z14" s="108">
        <v>1</v>
      </c>
      <c r="AA14" s="109"/>
      <c r="AB14" s="4"/>
    </row>
    <row r="15" spans="1:28" ht="39.75" customHeight="1">
      <c r="A15" s="103">
        <v>9</v>
      </c>
      <c r="B15" s="101" t="s">
        <v>16</v>
      </c>
      <c r="C15" s="103" t="s">
        <v>17</v>
      </c>
      <c r="D15" s="107">
        <f t="shared" si="0"/>
        <v>12560</v>
      </c>
      <c r="E15" s="108">
        <v>410</v>
      </c>
      <c r="F15" s="108">
        <v>440</v>
      </c>
      <c r="G15" s="108">
        <v>500</v>
      </c>
      <c r="H15" s="108">
        <v>410</v>
      </c>
      <c r="I15" s="108">
        <v>500</v>
      </c>
      <c r="J15" s="108">
        <v>500</v>
      </c>
      <c r="K15" s="108">
        <v>600</v>
      </c>
      <c r="L15" s="108">
        <v>400</v>
      </c>
      <c r="M15" s="108">
        <v>300</v>
      </c>
      <c r="N15" s="108">
        <v>600</v>
      </c>
      <c r="O15" s="108">
        <v>600</v>
      </c>
      <c r="P15" s="108">
        <v>500</v>
      </c>
      <c r="Q15" s="108">
        <v>600</v>
      </c>
      <c r="R15" s="108">
        <v>800</v>
      </c>
      <c r="S15" s="108">
        <v>800</v>
      </c>
      <c r="T15" s="108">
        <v>900</v>
      </c>
      <c r="U15" s="108">
        <v>600</v>
      </c>
      <c r="V15" s="108">
        <v>400</v>
      </c>
      <c r="W15" s="108">
        <v>300</v>
      </c>
      <c r="X15" s="108">
        <v>800</v>
      </c>
      <c r="Y15" s="108">
        <v>800</v>
      </c>
      <c r="Z15" s="108">
        <v>800</v>
      </c>
      <c r="AA15" s="109"/>
      <c r="AB15" s="4"/>
    </row>
    <row r="16" ht="15">
      <c r="AB16" s="4"/>
    </row>
    <row r="17" ht="15">
      <c r="AB17" s="4"/>
    </row>
  </sheetData>
  <mergeCells count="3">
    <mergeCell ref="A1:Z1"/>
    <mergeCell ref="A2:Z2"/>
    <mergeCell ref="A9:A11"/>
  </mergeCells>
  <printOptions/>
  <pageMargins left="0.49" right="0.21" top="0.48" bottom="0.46" header="0.3" footer="0.3"/>
  <pageSetup horizontalDpi="600" verticalDpi="600" orientation="landscape" paperSize="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4"/>
  <sheetViews>
    <sheetView workbookViewId="0" topLeftCell="A1">
      <selection activeCell="S3" sqref="S3"/>
    </sheetView>
  </sheetViews>
  <sheetFormatPr defaultColWidth="9.140625" defaultRowHeight="15"/>
  <cols>
    <col min="1" max="1" width="4.28125" style="0" customWidth="1"/>
    <col min="2" max="2" width="7.7109375" style="0" customWidth="1"/>
    <col min="3" max="3" width="4.57421875" style="0" customWidth="1"/>
    <col min="4" max="4" width="5.421875" style="0" customWidth="1"/>
    <col min="5" max="26" width="6.140625" style="0" customWidth="1"/>
  </cols>
  <sheetData>
    <row r="1" spans="1:24" s="4" customFormat="1" ht="29.25" customHeight="1">
      <c r="A1" s="141" t="s">
        <v>179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</row>
    <row r="2" spans="1:26" s="4" customFormat="1" ht="34.5" customHeight="1">
      <c r="A2" s="164" t="s">
        <v>132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8" s="4" customFormat="1" ht="61.5" customHeight="1">
      <c r="A3" s="2" t="s">
        <v>0</v>
      </c>
      <c r="B3" s="41" t="s">
        <v>1</v>
      </c>
      <c r="C3" s="42" t="s">
        <v>2</v>
      </c>
      <c r="D3" s="42" t="s">
        <v>3</v>
      </c>
      <c r="E3" s="42" t="s">
        <v>80</v>
      </c>
      <c r="F3" s="42" t="s">
        <v>81</v>
      </c>
      <c r="G3" s="42" t="s">
        <v>82</v>
      </c>
      <c r="H3" s="42" t="s">
        <v>83</v>
      </c>
      <c r="I3" s="42" t="s">
        <v>4</v>
      </c>
      <c r="J3" s="42" t="s">
        <v>84</v>
      </c>
      <c r="K3" s="42" t="s">
        <v>47</v>
      </c>
      <c r="L3" s="42" t="s">
        <v>85</v>
      </c>
      <c r="M3" s="42" t="s">
        <v>86</v>
      </c>
      <c r="N3" s="42" t="s">
        <v>110</v>
      </c>
      <c r="O3" s="42" t="s">
        <v>98</v>
      </c>
      <c r="P3" s="42" t="s">
        <v>87</v>
      </c>
      <c r="Q3" s="42" t="s">
        <v>88</v>
      </c>
      <c r="R3" s="42" t="s">
        <v>89</v>
      </c>
      <c r="S3" s="42" t="s">
        <v>90</v>
      </c>
      <c r="T3" s="42" t="s">
        <v>91</v>
      </c>
      <c r="U3" s="42" t="s">
        <v>92</v>
      </c>
      <c r="V3" s="42" t="s">
        <v>93</v>
      </c>
      <c r="W3" s="42" t="s">
        <v>94</v>
      </c>
      <c r="X3" s="42" t="s">
        <v>95</v>
      </c>
      <c r="Y3" s="42" t="s">
        <v>96</v>
      </c>
      <c r="Z3" s="42" t="s">
        <v>143</v>
      </c>
      <c r="AB3" s="86" t="s">
        <v>180</v>
      </c>
    </row>
    <row r="4" spans="1:26" s="4" customFormat="1" ht="45" customHeight="1">
      <c r="A4" s="3">
        <v>1</v>
      </c>
      <c r="B4" s="28" t="s">
        <v>137</v>
      </c>
      <c r="C4" s="42" t="s">
        <v>11</v>
      </c>
      <c r="D4" s="125">
        <f>SUM(E4:Z4)</f>
        <v>3000</v>
      </c>
      <c r="E4" s="48">
        <v>130</v>
      </c>
      <c r="F4" s="48">
        <v>130</v>
      </c>
      <c r="G4" s="48">
        <v>130</v>
      </c>
      <c r="H4" s="48">
        <v>130</v>
      </c>
      <c r="I4" s="48">
        <v>140</v>
      </c>
      <c r="J4" s="48">
        <v>150</v>
      </c>
      <c r="K4" s="48">
        <v>150</v>
      </c>
      <c r="L4" s="48">
        <v>130</v>
      </c>
      <c r="M4" s="48">
        <v>150</v>
      </c>
      <c r="N4" s="48">
        <v>150</v>
      </c>
      <c r="O4" s="48">
        <v>130</v>
      </c>
      <c r="P4" s="48">
        <v>150</v>
      </c>
      <c r="Q4" s="48">
        <v>130</v>
      </c>
      <c r="R4" s="48">
        <v>150</v>
      </c>
      <c r="S4" s="48">
        <v>150</v>
      </c>
      <c r="T4" s="48">
        <v>150</v>
      </c>
      <c r="U4" s="48">
        <v>130</v>
      </c>
      <c r="V4" s="48">
        <v>130</v>
      </c>
      <c r="W4" s="48">
        <v>100</v>
      </c>
      <c r="X4" s="48">
        <v>130</v>
      </c>
      <c r="Y4" s="48">
        <v>130</v>
      </c>
      <c r="Z4" s="48">
        <v>130</v>
      </c>
    </row>
    <row r="5" s="4" customFormat="1" ht="15"/>
    <row r="6" s="4" customFormat="1" ht="15"/>
    <row r="7" s="4" customFormat="1" ht="15"/>
    <row r="8" s="4" customFormat="1" ht="15"/>
    <row r="9" s="4" customFormat="1" ht="15"/>
    <row r="10" s="4" customFormat="1" ht="15"/>
  </sheetData>
  <mergeCells count="2">
    <mergeCell ref="A1:X1"/>
    <mergeCell ref="A2:Z2"/>
  </mergeCells>
  <printOptions/>
  <pageMargins left="0.7" right="0.38" top="0.75" bottom="0.75" header="0.3" footer="0.3"/>
  <pageSetup horizontalDpi="600" verticalDpi="600" orientation="landscape" paperSize="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6"/>
  <sheetViews>
    <sheetView workbookViewId="0" topLeftCell="A1">
      <selection activeCell="AB5" sqref="AB5"/>
    </sheetView>
  </sheetViews>
  <sheetFormatPr defaultColWidth="9.140625" defaultRowHeight="15"/>
  <cols>
    <col min="1" max="1" width="5.00390625" style="0" customWidth="1"/>
    <col min="2" max="2" width="10.8515625" style="0" customWidth="1"/>
    <col min="3" max="3" width="6.28125" style="0" customWidth="1"/>
    <col min="4" max="4" width="7.57421875" style="0" bestFit="1" customWidth="1"/>
    <col min="5" max="5" width="6.140625" style="0" customWidth="1"/>
    <col min="6" max="6" width="5.140625" style="0" bestFit="1" customWidth="1"/>
    <col min="7" max="7" width="5.7109375" style="0" customWidth="1"/>
    <col min="8" max="8" width="5.57421875" style="0" customWidth="1"/>
    <col min="9" max="15" width="6.421875" style="0" customWidth="1"/>
    <col min="16" max="16" width="7.57421875" style="0" customWidth="1"/>
    <col min="17" max="20" width="6.421875" style="0" customWidth="1"/>
    <col min="21" max="21" width="5.8515625" style="0" customWidth="1"/>
    <col min="22" max="22" width="6.00390625" style="0" customWidth="1"/>
    <col min="23" max="23" width="5.28125" style="0" customWidth="1"/>
    <col min="24" max="26" width="6.421875" style="0" customWidth="1"/>
  </cols>
  <sheetData>
    <row r="1" spans="1:26" s="4" customFormat="1" ht="21.75" customHeight="1">
      <c r="A1" s="141" t="s">
        <v>179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s="4" customFormat="1" ht="21.75" customHeight="1">
      <c r="A2" s="142" t="s">
        <v>146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3:4" s="4" customFormat="1" ht="15">
      <c r="C3" s="29"/>
      <c r="D3" s="29"/>
    </row>
    <row r="4" spans="1:28" s="4" customFormat="1" ht="42.7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80</v>
      </c>
      <c r="F4" s="3" t="s">
        <v>81</v>
      </c>
      <c r="G4" s="3" t="s">
        <v>82</v>
      </c>
      <c r="H4" s="3" t="s">
        <v>83</v>
      </c>
      <c r="I4" s="3" t="s">
        <v>74</v>
      </c>
      <c r="J4" s="3" t="s">
        <v>84</v>
      </c>
      <c r="K4" s="3" t="s">
        <v>47</v>
      </c>
      <c r="L4" s="3" t="s">
        <v>85</v>
      </c>
      <c r="M4" s="3" t="s">
        <v>86</v>
      </c>
      <c r="N4" s="3" t="s">
        <v>110</v>
      </c>
      <c r="O4" s="3" t="s">
        <v>98</v>
      </c>
      <c r="P4" s="3" t="s">
        <v>87</v>
      </c>
      <c r="Q4" s="3" t="s">
        <v>88</v>
      </c>
      <c r="R4" s="3" t="s">
        <v>89</v>
      </c>
      <c r="S4" s="3" t="s">
        <v>90</v>
      </c>
      <c r="T4" s="3" t="s">
        <v>91</v>
      </c>
      <c r="U4" s="3" t="s">
        <v>92</v>
      </c>
      <c r="V4" s="3" t="s">
        <v>93</v>
      </c>
      <c r="W4" s="3" t="s">
        <v>94</v>
      </c>
      <c r="X4" s="3" t="s">
        <v>95</v>
      </c>
      <c r="Y4" s="59" t="s">
        <v>96</v>
      </c>
      <c r="Z4" s="59" t="s">
        <v>143</v>
      </c>
      <c r="AB4" s="86" t="s">
        <v>180</v>
      </c>
    </row>
    <row r="5" spans="1:28" s="4" customFormat="1" ht="74.25" customHeight="1">
      <c r="A5" s="3">
        <v>1</v>
      </c>
      <c r="B5" s="40" t="s">
        <v>122</v>
      </c>
      <c r="C5" s="3" t="s">
        <v>6</v>
      </c>
      <c r="D5" s="51">
        <f>SUM(E5:Z5)</f>
        <v>150</v>
      </c>
      <c r="E5" s="20" t="s">
        <v>52</v>
      </c>
      <c r="F5" s="20" t="s">
        <v>52</v>
      </c>
      <c r="G5" s="20" t="s">
        <v>52</v>
      </c>
      <c r="H5" s="20" t="s">
        <v>52</v>
      </c>
      <c r="I5" s="20">
        <v>1</v>
      </c>
      <c r="J5" s="20" t="s">
        <v>52</v>
      </c>
      <c r="K5" s="20">
        <v>5</v>
      </c>
      <c r="L5" s="20">
        <v>2</v>
      </c>
      <c r="M5" s="20">
        <v>10</v>
      </c>
      <c r="N5" s="20">
        <v>2</v>
      </c>
      <c r="O5" s="20">
        <v>2</v>
      </c>
      <c r="P5" s="20">
        <v>30</v>
      </c>
      <c r="Q5" s="20">
        <v>10</v>
      </c>
      <c r="R5" s="20">
        <v>25</v>
      </c>
      <c r="S5" s="20">
        <v>15</v>
      </c>
      <c r="T5" s="20">
        <v>12</v>
      </c>
      <c r="U5" s="20">
        <v>2</v>
      </c>
      <c r="V5" s="20" t="s">
        <v>52</v>
      </c>
      <c r="W5" s="20" t="s">
        <v>52</v>
      </c>
      <c r="X5" s="20">
        <v>12</v>
      </c>
      <c r="Y5" s="20">
        <v>15</v>
      </c>
      <c r="Z5" s="20">
        <v>7</v>
      </c>
      <c r="AA5" s="29"/>
      <c r="AB5" s="86"/>
    </row>
    <row r="6" spans="1:26" s="4" customFormat="1" ht="63" customHeight="1">
      <c r="A6" s="3">
        <v>2</v>
      </c>
      <c r="B6" s="2" t="s">
        <v>138</v>
      </c>
      <c r="C6" s="3" t="s">
        <v>17</v>
      </c>
      <c r="D6" s="51">
        <f>SUM(E6:Z6)</f>
        <v>1125</v>
      </c>
      <c r="E6" s="20" t="s">
        <v>52</v>
      </c>
      <c r="F6" s="20" t="s">
        <v>52</v>
      </c>
      <c r="G6" s="20" t="s">
        <v>52</v>
      </c>
      <c r="H6" s="20" t="s">
        <v>52</v>
      </c>
      <c r="I6" s="20">
        <f>I5*7.5</f>
        <v>7.5</v>
      </c>
      <c r="J6" s="20" t="s">
        <v>52</v>
      </c>
      <c r="K6" s="20">
        <f>K5*7.5</f>
        <v>37.5</v>
      </c>
      <c r="L6" s="20">
        <f>L5*7.5</f>
        <v>15</v>
      </c>
      <c r="M6" s="20">
        <f>M5*7.5</f>
        <v>75</v>
      </c>
      <c r="N6" s="20">
        <f aca="true" t="shared" si="0" ref="N6:U6">N5*7.5</f>
        <v>15</v>
      </c>
      <c r="O6" s="20">
        <f t="shared" si="0"/>
        <v>15</v>
      </c>
      <c r="P6" s="20">
        <f t="shared" si="0"/>
        <v>225</v>
      </c>
      <c r="Q6" s="20">
        <f t="shared" si="0"/>
        <v>75</v>
      </c>
      <c r="R6" s="20">
        <f t="shared" si="0"/>
        <v>187.5</v>
      </c>
      <c r="S6" s="20">
        <f t="shared" si="0"/>
        <v>112.5</v>
      </c>
      <c r="T6" s="20">
        <f t="shared" si="0"/>
        <v>90</v>
      </c>
      <c r="U6" s="20">
        <f t="shared" si="0"/>
        <v>15</v>
      </c>
      <c r="V6" s="20" t="s">
        <v>52</v>
      </c>
      <c r="W6" s="20" t="s">
        <v>52</v>
      </c>
      <c r="X6" s="20">
        <f>X5*7.5</f>
        <v>90</v>
      </c>
      <c r="Y6" s="20">
        <f>Y5*7.5</f>
        <v>112.5</v>
      </c>
      <c r="Z6" s="20">
        <f>Z5*7.5</f>
        <v>52.5</v>
      </c>
    </row>
  </sheetData>
  <mergeCells count="2">
    <mergeCell ref="A1:Z1"/>
    <mergeCell ref="A2:Z2"/>
  </mergeCells>
  <printOptions/>
  <pageMargins left="0.54" right="0.26" top="0.75" bottom="0.75" header="0.3" footer="0.3"/>
  <pageSetup horizontalDpi="600" verticalDpi="600" orientation="landscape" paperSize="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3"/>
  <sheetViews>
    <sheetView workbookViewId="0" topLeftCell="A1">
      <selection activeCell="Y7" sqref="Y7"/>
    </sheetView>
  </sheetViews>
  <sheetFormatPr defaultColWidth="9.140625" defaultRowHeight="15"/>
  <cols>
    <col min="1" max="1" width="4.140625" style="17" bestFit="1" customWidth="1"/>
    <col min="2" max="2" width="11.8515625" style="0" customWidth="1"/>
    <col min="3" max="3" width="5.7109375" style="0" bestFit="1" customWidth="1"/>
    <col min="4" max="4" width="7.7109375" style="0" bestFit="1" customWidth="1"/>
    <col min="5" max="6" width="6.00390625" style="0" customWidth="1"/>
    <col min="7" max="9" width="6.57421875" style="0" bestFit="1" customWidth="1"/>
    <col min="10" max="18" width="6.00390625" style="0" customWidth="1"/>
    <col min="19" max="19" width="6.57421875" style="0" bestFit="1" customWidth="1"/>
    <col min="20" max="26" width="6.00390625" style="0" customWidth="1"/>
    <col min="27" max="27" width="13.00390625" style="0" customWidth="1"/>
    <col min="28" max="28" width="10.57421875" style="0" customWidth="1"/>
    <col min="29" max="30" width="9.00390625" style="0" customWidth="1"/>
    <col min="31" max="31" width="7.8515625" style="0" customWidth="1"/>
    <col min="32" max="32" width="7.7109375" style="0" customWidth="1"/>
    <col min="33" max="33" width="10.140625" style="0" customWidth="1"/>
    <col min="34" max="34" width="7.57421875" style="0" bestFit="1" customWidth="1"/>
    <col min="35" max="35" width="6.8515625" style="0" bestFit="1" customWidth="1"/>
    <col min="36" max="36" width="9.00390625" style="0" customWidth="1"/>
    <col min="37" max="37" width="8.8515625" style="0" bestFit="1" customWidth="1"/>
    <col min="38" max="38" width="10.00390625" style="0" customWidth="1"/>
    <col min="39" max="39" width="8.7109375" style="0" customWidth="1"/>
    <col min="40" max="40" width="7.57421875" style="0" bestFit="1" customWidth="1"/>
    <col min="41" max="41" width="6.57421875" style="0" bestFit="1" customWidth="1"/>
    <col min="42" max="42" width="9.00390625" style="0" bestFit="1" customWidth="1"/>
    <col min="43" max="43" width="7.421875" style="0" customWidth="1"/>
    <col min="44" max="44" width="11.140625" style="0" customWidth="1"/>
  </cols>
  <sheetData>
    <row r="1" spans="1:28" ht="22.5" customHeight="1">
      <c r="A1" s="148" t="s">
        <v>179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B1" s="138" t="s">
        <v>217</v>
      </c>
    </row>
    <row r="2" spans="1:26" ht="20.25" customHeight="1">
      <c r="A2" s="151" t="s">
        <v>124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5:26" ht="15"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8" ht="45" customHeight="1">
      <c r="A4" s="3" t="s">
        <v>0</v>
      </c>
      <c r="B4" s="2" t="s">
        <v>1</v>
      </c>
      <c r="C4" s="2" t="s">
        <v>2</v>
      </c>
      <c r="D4" s="2" t="s">
        <v>3</v>
      </c>
      <c r="E4" s="3" t="s">
        <v>20</v>
      </c>
      <c r="F4" s="3" t="s">
        <v>21</v>
      </c>
      <c r="G4" s="3" t="s">
        <v>22</v>
      </c>
      <c r="H4" s="3" t="s">
        <v>23</v>
      </c>
      <c r="I4" s="3" t="s">
        <v>74</v>
      </c>
      <c r="J4" s="3" t="s">
        <v>24</v>
      </c>
      <c r="K4" s="3" t="s">
        <v>25</v>
      </c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31</v>
      </c>
      <c r="R4" s="3" t="s">
        <v>32</v>
      </c>
      <c r="S4" s="3" t="s">
        <v>33</v>
      </c>
      <c r="T4" s="3" t="s">
        <v>34</v>
      </c>
      <c r="U4" s="3" t="s">
        <v>35</v>
      </c>
      <c r="V4" s="3" t="s">
        <v>36</v>
      </c>
      <c r="W4" s="3" t="s">
        <v>37</v>
      </c>
      <c r="X4" s="3" t="s">
        <v>38</v>
      </c>
      <c r="Y4" s="3" t="s">
        <v>39</v>
      </c>
      <c r="Z4" s="57" t="s">
        <v>142</v>
      </c>
      <c r="AB4" s="90" t="s">
        <v>180</v>
      </c>
    </row>
    <row r="5" spans="1:26" ht="25.5" customHeight="1">
      <c r="A5" s="3" t="s">
        <v>18</v>
      </c>
      <c r="B5" s="149" t="s">
        <v>54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</row>
    <row r="6" spans="1:26" ht="75" customHeight="1">
      <c r="A6" s="42">
        <v>1</v>
      </c>
      <c r="B6" s="41" t="s">
        <v>19</v>
      </c>
      <c r="C6" s="42" t="s">
        <v>11</v>
      </c>
      <c r="D6" s="47">
        <f>SUM(E6:Z6)</f>
        <v>66</v>
      </c>
      <c r="E6" s="42">
        <v>2</v>
      </c>
      <c r="F6" s="42">
        <v>1</v>
      </c>
      <c r="G6" s="42">
        <v>8</v>
      </c>
      <c r="H6" s="42">
        <v>6</v>
      </c>
      <c r="I6" s="42">
        <v>6</v>
      </c>
      <c r="J6" s="42">
        <v>2</v>
      </c>
      <c r="K6" s="42">
        <v>3</v>
      </c>
      <c r="L6" s="42">
        <v>6</v>
      </c>
      <c r="M6" s="42">
        <v>6</v>
      </c>
      <c r="N6" s="42">
        <v>2</v>
      </c>
      <c r="O6" s="42">
        <v>2</v>
      </c>
      <c r="P6" s="42">
        <v>5</v>
      </c>
      <c r="Q6" s="42">
        <v>2</v>
      </c>
      <c r="R6" s="42">
        <v>3</v>
      </c>
      <c r="S6" s="42">
        <v>2</v>
      </c>
      <c r="T6" s="42">
        <v>2</v>
      </c>
      <c r="U6" s="42">
        <v>1</v>
      </c>
      <c r="V6" s="42">
        <v>0</v>
      </c>
      <c r="W6" s="42">
        <v>1</v>
      </c>
      <c r="X6" s="42">
        <v>3</v>
      </c>
      <c r="Y6" s="42">
        <v>2</v>
      </c>
      <c r="Z6" s="42">
        <v>1</v>
      </c>
    </row>
    <row r="7" spans="1:28" ht="56.25" customHeight="1">
      <c r="A7" s="42">
        <v>2</v>
      </c>
      <c r="B7" s="41" t="s">
        <v>213</v>
      </c>
      <c r="C7" s="42" t="s">
        <v>8</v>
      </c>
      <c r="D7" s="93">
        <f>SUM(E7:Z7)</f>
        <v>9240</v>
      </c>
      <c r="E7" s="128">
        <v>132</v>
      </c>
      <c r="F7" s="128">
        <v>198</v>
      </c>
      <c r="G7" s="128">
        <v>1320</v>
      </c>
      <c r="H7" s="128">
        <v>2156</v>
      </c>
      <c r="I7" s="128">
        <v>1100</v>
      </c>
      <c r="J7" s="128">
        <v>132</v>
      </c>
      <c r="K7" s="128">
        <v>220</v>
      </c>
      <c r="L7" s="128">
        <v>132</v>
      </c>
      <c r="M7" s="128">
        <v>132</v>
      </c>
      <c r="N7" s="128">
        <v>132</v>
      </c>
      <c r="O7" s="128">
        <v>165</v>
      </c>
      <c r="P7" s="128">
        <v>682</v>
      </c>
      <c r="Q7" s="128">
        <v>220</v>
      </c>
      <c r="R7" s="128">
        <v>132</v>
      </c>
      <c r="S7" s="128">
        <v>1232</v>
      </c>
      <c r="T7" s="128">
        <v>132</v>
      </c>
      <c r="U7" s="128">
        <v>121</v>
      </c>
      <c r="V7" s="128">
        <v>110</v>
      </c>
      <c r="W7" s="128">
        <v>165</v>
      </c>
      <c r="X7" s="128">
        <v>462</v>
      </c>
      <c r="Y7" s="128">
        <v>99</v>
      </c>
      <c r="Z7" s="128">
        <v>66</v>
      </c>
      <c r="AB7" s="88"/>
    </row>
    <row r="8" spans="5:26" ht="15"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</row>
    <row r="9" spans="5:26" ht="22.5" customHeight="1"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</row>
    <row r="10" spans="5:26" ht="21" customHeight="1"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</row>
    <row r="11" spans="5:26" ht="15"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</row>
    <row r="13" ht="36" customHeight="1"/>
    <row r="14" ht="39" customHeight="1"/>
    <row r="15" ht="31.5" customHeight="1"/>
    <row r="22" spans="27:45" ht="15.75">
      <c r="AA22" s="148" t="s">
        <v>179</v>
      </c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26"/>
    </row>
    <row r="23" spans="27:44" ht="21.75" customHeight="1">
      <c r="AA23" s="151" t="s">
        <v>124</v>
      </c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</row>
    <row r="24" ht="15" customHeight="1">
      <c r="AB24" s="17"/>
    </row>
    <row r="25" spans="27:45" ht="45" customHeight="1">
      <c r="AA25" s="2" t="s">
        <v>1</v>
      </c>
      <c r="AB25" s="85" t="s">
        <v>2</v>
      </c>
      <c r="AC25" s="2" t="s">
        <v>40</v>
      </c>
      <c r="AD25" s="79" t="s">
        <v>171</v>
      </c>
      <c r="AE25" s="3" t="s">
        <v>41</v>
      </c>
      <c r="AF25" s="3" t="s">
        <v>42</v>
      </c>
      <c r="AG25" s="3" t="s">
        <v>43</v>
      </c>
      <c r="AH25" s="3" t="s">
        <v>44</v>
      </c>
      <c r="AI25" s="3" t="s">
        <v>45</v>
      </c>
      <c r="AJ25" s="3" t="s">
        <v>103</v>
      </c>
      <c r="AK25" s="3" t="s">
        <v>46</v>
      </c>
      <c r="AL25" s="3" t="s">
        <v>104</v>
      </c>
      <c r="AM25" s="3" t="s">
        <v>101</v>
      </c>
      <c r="AN25" s="3" t="s">
        <v>48</v>
      </c>
      <c r="AO25" s="3" t="s">
        <v>49</v>
      </c>
      <c r="AP25" s="3" t="s">
        <v>50</v>
      </c>
      <c r="AQ25" s="3" t="s">
        <v>51</v>
      </c>
      <c r="AR25" s="3" t="s">
        <v>102</v>
      </c>
      <c r="AS25" s="123" t="s">
        <v>209</v>
      </c>
    </row>
    <row r="26" spans="27:44" ht="26.25" customHeight="1">
      <c r="AA26" s="149" t="s">
        <v>53</v>
      </c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3"/>
    </row>
    <row r="27" spans="27:45" ht="66.75" customHeight="1">
      <c r="AA27" s="152" t="s">
        <v>216</v>
      </c>
      <c r="AB27" s="2" t="s">
        <v>181</v>
      </c>
      <c r="AC27" s="89">
        <f>AD27+AE27+AF27+AG27+AH27+AI27+AJ27+AK27+AL27+AM27+AN27+AO27+AP27+AQ27+AR27</f>
        <v>470</v>
      </c>
      <c r="AD27" s="38">
        <v>100</v>
      </c>
      <c r="AE27" s="19">
        <v>70</v>
      </c>
      <c r="AF27" s="19">
        <v>30</v>
      </c>
      <c r="AG27" s="19">
        <v>23</v>
      </c>
      <c r="AH27" s="19">
        <v>30</v>
      </c>
      <c r="AI27" s="19">
        <v>30</v>
      </c>
      <c r="AJ27" s="19">
        <v>11</v>
      </c>
      <c r="AK27" s="19">
        <v>30</v>
      </c>
      <c r="AL27" s="19">
        <v>22</v>
      </c>
      <c r="AM27" s="19">
        <v>18</v>
      </c>
      <c r="AN27" s="19">
        <v>30</v>
      </c>
      <c r="AO27" s="19">
        <v>30</v>
      </c>
      <c r="AP27" s="19">
        <v>20</v>
      </c>
      <c r="AQ27" s="19">
        <v>20</v>
      </c>
      <c r="AR27" s="19">
        <v>6</v>
      </c>
      <c r="AS27" s="111"/>
    </row>
    <row r="28" spans="27:44" ht="45.75" customHeight="1">
      <c r="AA28" s="152"/>
      <c r="AB28" s="2" t="s">
        <v>182</v>
      </c>
      <c r="AC28" s="89">
        <f>AD28+AE28+AF28+AG28+AH28+AI28+AJ28+AK28+AL28+AM28+AN28+AO28+AP28+AQ28+AR28</f>
        <v>1411</v>
      </c>
      <c r="AD28" s="38">
        <v>300</v>
      </c>
      <c r="AE28" s="19">
        <v>200</v>
      </c>
      <c r="AF28" s="19">
        <v>90</v>
      </c>
      <c r="AG28" s="19">
        <v>75</v>
      </c>
      <c r="AH28" s="19">
        <v>80</v>
      </c>
      <c r="AI28" s="19">
        <v>70</v>
      </c>
      <c r="AJ28" s="19">
        <v>32</v>
      </c>
      <c r="AK28" s="19">
        <v>100</v>
      </c>
      <c r="AL28" s="19">
        <v>70</v>
      </c>
      <c r="AM28" s="19">
        <v>50</v>
      </c>
      <c r="AN28" s="19">
        <v>110</v>
      </c>
      <c r="AO28" s="19">
        <v>100</v>
      </c>
      <c r="AP28" s="19">
        <v>60</v>
      </c>
      <c r="AQ28" s="19">
        <v>64</v>
      </c>
      <c r="AR28" s="19">
        <v>10</v>
      </c>
    </row>
    <row r="31" ht="15">
      <c r="AG31" s="65"/>
    </row>
    <row r="44" spans="3:6" ht="15.75" thickBot="1">
      <c r="C44">
        <v>25</v>
      </c>
      <c r="D44">
        <v>20</v>
      </c>
      <c r="E44">
        <v>25</v>
      </c>
      <c r="F44">
        <v>30</v>
      </c>
    </row>
    <row r="45" spans="2:44" ht="45">
      <c r="B45" s="144" t="s">
        <v>147</v>
      </c>
      <c r="C45" s="73" t="s">
        <v>165</v>
      </c>
      <c r="D45" s="73" t="s">
        <v>166</v>
      </c>
      <c r="E45" s="73" t="s">
        <v>167</v>
      </c>
      <c r="F45" s="73" t="s">
        <v>168</v>
      </c>
      <c r="G45" s="146" t="s">
        <v>3</v>
      </c>
      <c r="AC45" s="2" t="s">
        <v>40</v>
      </c>
      <c r="AD45" s="127" t="s">
        <v>171</v>
      </c>
      <c r="AE45" s="127" t="s">
        <v>41</v>
      </c>
      <c r="AF45" s="127" t="s">
        <v>42</v>
      </c>
      <c r="AG45" s="127" t="s">
        <v>43</v>
      </c>
      <c r="AH45" s="127" t="s">
        <v>44</v>
      </c>
      <c r="AI45" s="127" t="s">
        <v>45</v>
      </c>
      <c r="AJ45" s="127" t="s">
        <v>103</v>
      </c>
      <c r="AK45" s="127" t="s">
        <v>46</v>
      </c>
      <c r="AL45" s="127" t="s">
        <v>104</v>
      </c>
      <c r="AM45" s="127" t="s">
        <v>101</v>
      </c>
      <c r="AN45" s="127" t="s">
        <v>48</v>
      </c>
      <c r="AO45" s="127" t="s">
        <v>49</v>
      </c>
      <c r="AP45" s="127" t="s">
        <v>50</v>
      </c>
      <c r="AQ45" s="127" t="s">
        <v>51</v>
      </c>
      <c r="AR45" s="127" t="s">
        <v>102</v>
      </c>
    </row>
    <row r="46" spans="2:44" ht="21" customHeight="1" thickBot="1">
      <c r="B46" s="145"/>
      <c r="C46" s="74">
        <v>-0.25</v>
      </c>
      <c r="D46" s="74">
        <v>-0.2</v>
      </c>
      <c r="E46" s="74">
        <v>-0.25</v>
      </c>
      <c r="F46" s="74">
        <v>-0.3</v>
      </c>
      <c r="G46" s="147"/>
      <c r="AC46">
        <f>SUM(AD46:AR46)</f>
        <v>1826.5</v>
      </c>
      <c r="AD46" s="65">
        <v>350</v>
      </c>
      <c r="AE46" s="65">
        <v>300</v>
      </c>
      <c r="AF46" s="65">
        <v>121</v>
      </c>
      <c r="AG46" s="65">
        <v>105.5</v>
      </c>
      <c r="AH46" s="65">
        <v>98.5</v>
      </c>
      <c r="AI46" s="65">
        <v>81</v>
      </c>
      <c r="AJ46" s="65">
        <v>47.5</v>
      </c>
      <c r="AK46" s="65">
        <v>99.5</v>
      </c>
      <c r="AL46" s="65">
        <v>100</v>
      </c>
      <c r="AM46" s="65">
        <v>72.5</v>
      </c>
      <c r="AN46" s="65">
        <v>152</v>
      </c>
      <c r="AO46" s="65">
        <v>139.5</v>
      </c>
      <c r="AP46" s="65">
        <v>64</v>
      </c>
      <c r="AQ46" s="65">
        <v>86.5</v>
      </c>
      <c r="AR46" s="65">
        <v>9</v>
      </c>
    </row>
    <row r="47" spans="1:44" ht="21" customHeight="1" thickBot="1">
      <c r="A47" s="17">
        <v>650</v>
      </c>
      <c r="B47" s="75" t="s">
        <v>148</v>
      </c>
      <c r="C47" s="77">
        <f>A47*25/100</f>
        <v>162.5</v>
      </c>
      <c r="D47" s="77">
        <f>A47*20/100</f>
        <v>130</v>
      </c>
      <c r="E47" s="77">
        <f>A47*25/100</f>
        <v>162.5</v>
      </c>
      <c r="F47" s="77">
        <f>A47*30/100</f>
        <v>195</v>
      </c>
      <c r="G47" s="78">
        <f>SUM(C47:F47)</f>
        <v>650</v>
      </c>
      <c r="AB47" s="111" t="s">
        <v>211</v>
      </c>
      <c r="AC47" s="111">
        <f aca="true" t="shared" si="0" ref="AC47:AC51">SUM(AD47:AR47)</f>
        <v>37.629999999999995</v>
      </c>
      <c r="AD47" s="65">
        <v>8.09</v>
      </c>
      <c r="AE47" s="65">
        <v>6</v>
      </c>
      <c r="AF47" s="65">
        <v>2.42</v>
      </c>
      <c r="AG47" s="65">
        <v>2.11</v>
      </c>
      <c r="AH47" s="65">
        <v>1.97</v>
      </c>
      <c r="AI47" s="65">
        <v>1.62</v>
      </c>
      <c r="AJ47" s="65">
        <v>0.95</v>
      </c>
      <c r="AK47" s="65">
        <v>1.99</v>
      </c>
      <c r="AL47" s="65">
        <v>2</v>
      </c>
      <c r="AM47" s="65">
        <v>1.45</v>
      </c>
      <c r="AN47" s="65">
        <v>3.05</v>
      </c>
      <c r="AO47" s="65">
        <v>2.79</v>
      </c>
      <c r="AP47" s="65">
        <v>1.28</v>
      </c>
      <c r="AQ47" s="65">
        <v>1.73</v>
      </c>
      <c r="AR47" s="65">
        <v>0.18</v>
      </c>
    </row>
    <row r="48" spans="1:44" ht="21" customHeight="1" thickBot="1">
      <c r="A48" s="17">
        <v>50</v>
      </c>
      <c r="B48" s="75" t="s">
        <v>149</v>
      </c>
      <c r="C48" s="77">
        <f aca="true" t="shared" si="1" ref="C48:C62">A48*25/100</f>
        <v>12.5</v>
      </c>
      <c r="D48" s="77">
        <f aca="true" t="shared" si="2" ref="D48:D62">A48*20/100</f>
        <v>10</v>
      </c>
      <c r="E48" s="77">
        <f aca="true" t="shared" si="3" ref="E48:E62">A48*25/100</f>
        <v>12.5</v>
      </c>
      <c r="F48" s="77">
        <f aca="true" t="shared" si="4" ref="F48:F62">A48*30/100</f>
        <v>15</v>
      </c>
      <c r="G48" s="78">
        <f aca="true" t="shared" si="5" ref="G48:G62">SUM(C48:F48)</f>
        <v>50</v>
      </c>
      <c r="AB48" s="111" t="s">
        <v>212</v>
      </c>
      <c r="AC48" s="65">
        <f t="shared" si="0"/>
        <v>1881.5</v>
      </c>
      <c r="AD48" s="65">
        <f>AD47*50</f>
        <v>404.5</v>
      </c>
      <c r="AE48" s="65">
        <f aca="true" t="shared" si="6" ref="AE48:AR48">AE47*50</f>
        <v>300</v>
      </c>
      <c r="AF48" s="65">
        <f t="shared" si="6"/>
        <v>121</v>
      </c>
      <c r="AG48" s="65">
        <f t="shared" si="6"/>
        <v>105.5</v>
      </c>
      <c r="AH48" s="65">
        <f t="shared" si="6"/>
        <v>98.5</v>
      </c>
      <c r="AI48" s="65">
        <f t="shared" si="6"/>
        <v>81</v>
      </c>
      <c r="AJ48" s="65">
        <f t="shared" si="6"/>
        <v>47.5</v>
      </c>
      <c r="AK48" s="65">
        <f t="shared" si="6"/>
        <v>99.5</v>
      </c>
      <c r="AL48" s="65">
        <f t="shared" si="6"/>
        <v>100</v>
      </c>
      <c r="AM48" s="65">
        <f t="shared" si="6"/>
        <v>72.5</v>
      </c>
      <c r="AN48" s="65">
        <f t="shared" si="6"/>
        <v>152.5</v>
      </c>
      <c r="AO48" s="65">
        <f t="shared" si="6"/>
        <v>139.5</v>
      </c>
      <c r="AP48" s="65">
        <f t="shared" si="6"/>
        <v>64</v>
      </c>
      <c r="AQ48" s="65">
        <f t="shared" si="6"/>
        <v>86.5</v>
      </c>
      <c r="AR48" s="65">
        <f t="shared" si="6"/>
        <v>9</v>
      </c>
    </row>
    <row r="49" spans="1:44" ht="15.75" thickBot="1">
      <c r="A49" s="17">
        <v>45</v>
      </c>
      <c r="B49" s="75" t="s">
        <v>150</v>
      </c>
      <c r="C49" s="77">
        <f t="shared" si="1"/>
        <v>11.25</v>
      </c>
      <c r="D49" s="77">
        <f t="shared" si="2"/>
        <v>9</v>
      </c>
      <c r="E49" s="77">
        <f t="shared" si="3"/>
        <v>11.25</v>
      </c>
      <c r="F49" s="77">
        <f t="shared" si="4"/>
        <v>13.5</v>
      </c>
      <c r="G49" s="78">
        <f t="shared" si="5"/>
        <v>45</v>
      </c>
      <c r="AB49">
        <v>25</v>
      </c>
      <c r="AC49" s="111">
        <f t="shared" si="0"/>
        <v>470.375</v>
      </c>
      <c r="AD49">
        <f>AD48*25/100</f>
        <v>101.125</v>
      </c>
      <c r="AE49" s="111">
        <f>AE48*25/100</f>
        <v>75</v>
      </c>
      <c r="AF49" s="111">
        <f aca="true" t="shared" si="7" ref="AF49:AR49">AF48*25/100</f>
        <v>30.25</v>
      </c>
      <c r="AG49" s="111">
        <f t="shared" si="7"/>
        <v>26.375</v>
      </c>
      <c r="AH49" s="111">
        <f t="shared" si="7"/>
        <v>24.625</v>
      </c>
      <c r="AI49" s="111">
        <f t="shared" si="7"/>
        <v>20.25</v>
      </c>
      <c r="AJ49" s="111">
        <f t="shared" si="7"/>
        <v>11.875</v>
      </c>
      <c r="AK49" s="111">
        <f t="shared" si="7"/>
        <v>24.875</v>
      </c>
      <c r="AL49" s="111">
        <f t="shared" si="7"/>
        <v>25</v>
      </c>
      <c r="AM49" s="111">
        <f t="shared" si="7"/>
        <v>18.125</v>
      </c>
      <c r="AN49" s="111">
        <f t="shared" si="7"/>
        <v>38.125</v>
      </c>
      <c r="AO49" s="111">
        <f t="shared" si="7"/>
        <v>34.875</v>
      </c>
      <c r="AP49" s="111">
        <f t="shared" si="7"/>
        <v>16</v>
      </c>
      <c r="AQ49" s="111">
        <f t="shared" si="7"/>
        <v>21.625</v>
      </c>
      <c r="AR49" s="111">
        <f t="shared" si="7"/>
        <v>2.25</v>
      </c>
    </row>
    <row r="50" spans="1:44" ht="24" thickBot="1">
      <c r="A50" s="17">
        <v>1.2</v>
      </c>
      <c r="B50" s="75" t="s">
        <v>151</v>
      </c>
      <c r="C50" s="77">
        <f t="shared" si="1"/>
        <v>0.3</v>
      </c>
      <c r="D50" s="77">
        <f t="shared" si="2"/>
        <v>0.24</v>
      </c>
      <c r="E50" s="77">
        <f t="shared" si="3"/>
        <v>0.3</v>
      </c>
      <c r="F50" s="77">
        <f t="shared" si="4"/>
        <v>0.36</v>
      </c>
      <c r="G50" s="78">
        <f t="shared" si="5"/>
        <v>1.2000000000000002</v>
      </c>
      <c r="AB50">
        <v>75</v>
      </c>
      <c r="AC50" s="111">
        <f t="shared" si="0"/>
        <v>1411.125</v>
      </c>
      <c r="AD50">
        <f>AD48*75/100</f>
        <v>303.375</v>
      </c>
      <c r="AE50" s="111">
        <f aca="true" t="shared" si="8" ref="AE50:AR50">AE48*75/100</f>
        <v>225</v>
      </c>
      <c r="AF50" s="111">
        <f t="shared" si="8"/>
        <v>90.75</v>
      </c>
      <c r="AG50" s="111">
        <f t="shared" si="8"/>
        <v>79.125</v>
      </c>
      <c r="AH50" s="111">
        <f t="shared" si="8"/>
        <v>73.875</v>
      </c>
      <c r="AI50" s="111">
        <f t="shared" si="8"/>
        <v>60.75</v>
      </c>
      <c r="AJ50" s="111">
        <f t="shared" si="8"/>
        <v>35.625</v>
      </c>
      <c r="AK50" s="111">
        <f t="shared" si="8"/>
        <v>74.625</v>
      </c>
      <c r="AL50" s="111">
        <f t="shared" si="8"/>
        <v>75</v>
      </c>
      <c r="AM50" s="111">
        <f t="shared" si="8"/>
        <v>54.375</v>
      </c>
      <c r="AN50" s="111">
        <f t="shared" si="8"/>
        <v>114.375</v>
      </c>
      <c r="AO50" s="111">
        <f t="shared" si="8"/>
        <v>104.625</v>
      </c>
      <c r="AP50" s="111">
        <f t="shared" si="8"/>
        <v>48</v>
      </c>
      <c r="AQ50" s="111">
        <f t="shared" si="8"/>
        <v>64.875</v>
      </c>
      <c r="AR50" s="111">
        <f t="shared" si="8"/>
        <v>6.75</v>
      </c>
    </row>
    <row r="51" spans="1:29" ht="15.75" thickBot="1">
      <c r="A51" s="17">
        <v>15</v>
      </c>
      <c r="B51" s="75" t="s">
        <v>157</v>
      </c>
      <c r="C51" s="77">
        <f t="shared" si="1"/>
        <v>3.75</v>
      </c>
      <c r="D51" s="77">
        <f t="shared" si="2"/>
        <v>3</v>
      </c>
      <c r="E51" s="77">
        <f t="shared" si="3"/>
        <v>3.75</v>
      </c>
      <c r="F51" s="77">
        <f t="shared" si="4"/>
        <v>4.5</v>
      </c>
      <c r="G51" s="78">
        <f t="shared" si="5"/>
        <v>15</v>
      </c>
      <c r="AC51" s="111">
        <f t="shared" si="0"/>
        <v>0</v>
      </c>
    </row>
    <row r="52" spans="1:7" ht="24" thickBot="1">
      <c r="A52" s="17">
        <v>1.5</v>
      </c>
      <c r="B52" s="75" t="s">
        <v>158</v>
      </c>
      <c r="C52" s="77">
        <f t="shared" si="1"/>
        <v>0.375</v>
      </c>
      <c r="D52" s="77">
        <f t="shared" si="2"/>
        <v>0.3</v>
      </c>
      <c r="E52" s="77">
        <f t="shared" si="3"/>
        <v>0.375</v>
      </c>
      <c r="F52" s="77">
        <f t="shared" si="4"/>
        <v>0.45</v>
      </c>
      <c r="G52" s="78">
        <f t="shared" si="5"/>
        <v>1.5</v>
      </c>
    </row>
    <row r="53" spans="1:7" ht="15.75" thickBot="1">
      <c r="A53" s="17">
        <v>200</v>
      </c>
      <c r="B53" s="75" t="s">
        <v>159</v>
      </c>
      <c r="C53" s="77">
        <f t="shared" si="1"/>
        <v>50</v>
      </c>
      <c r="D53" s="77">
        <f t="shared" si="2"/>
        <v>40</v>
      </c>
      <c r="E53" s="77">
        <f t="shared" si="3"/>
        <v>50</v>
      </c>
      <c r="F53" s="77">
        <f t="shared" si="4"/>
        <v>60</v>
      </c>
      <c r="G53" s="78">
        <f t="shared" si="5"/>
        <v>200</v>
      </c>
    </row>
    <row r="54" spans="1:7" ht="24" thickBot="1">
      <c r="A54" s="17">
        <v>140</v>
      </c>
      <c r="B54" s="75" t="s">
        <v>160</v>
      </c>
      <c r="C54" s="77">
        <f t="shared" si="1"/>
        <v>35</v>
      </c>
      <c r="D54" s="77">
        <f t="shared" si="2"/>
        <v>28</v>
      </c>
      <c r="E54" s="77">
        <f t="shared" si="3"/>
        <v>35</v>
      </c>
      <c r="F54" s="77">
        <f t="shared" si="4"/>
        <v>42</v>
      </c>
      <c r="G54" s="78">
        <f t="shared" si="5"/>
        <v>140</v>
      </c>
    </row>
    <row r="55" spans="1:7" ht="24" thickBot="1">
      <c r="A55" s="17">
        <v>50</v>
      </c>
      <c r="B55" s="75" t="s">
        <v>161</v>
      </c>
      <c r="C55" s="77">
        <f t="shared" si="1"/>
        <v>12.5</v>
      </c>
      <c r="D55" s="77">
        <f t="shared" si="2"/>
        <v>10</v>
      </c>
      <c r="E55" s="77">
        <f t="shared" si="3"/>
        <v>12.5</v>
      </c>
      <c r="F55" s="77">
        <f t="shared" si="4"/>
        <v>15</v>
      </c>
      <c r="G55" s="78">
        <f t="shared" si="5"/>
        <v>50</v>
      </c>
    </row>
    <row r="56" spans="1:7" ht="15.75" thickBot="1">
      <c r="A56" s="17">
        <v>12</v>
      </c>
      <c r="B56" s="75" t="s">
        <v>152</v>
      </c>
      <c r="C56" s="77">
        <f t="shared" si="1"/>
        <v>3</v>
      </c>
      <c r="D56" s="77">
        <f t="shared" si="2"/>
        <v>2.4</v>
      </c>
      <c r="E56" s="77">
        <f t="shared" si="3"/>
        <v>3</v>
      </c>
      <c r="F56" s="77">
        <f t="shared" si="4"/>
        <v>3.6</v>
      </c>
      <c r="G56" s="78">
        <f t="shared" si="5"/>
        <v>12</v>
      </c>
    </row>
    <row r="57" spans="1:7" ht="15.75" thickBot="1">
      <c r="A57" s="17">
        <v>12</v>
      </c>
      <c r="B57" s="75" t="s">
        <v>153</v>
      </c>
      <c r="C57" s="77">
        <f t="shared" si="1"/>
        <v>3</v>
      </c>
      <c r="D57" s="77">
        <f t="shared" si="2"/>
        <v>2.4</v>
      </c>
      <c r="E57" s="77">
        <f t="shared" si="3"/>
        <v>3</v>
      </c>
      <c r="F57" s="77">
        <f t="shared" si="4"/>
        <v>3.6</v>
      </c>
      <c r="G57" s="78">
        <f t="shared" si="5"/>
        <v>12</v>
      </c>
    </row>
    <row r="58" spans="1:7" ht="24" thickBot="1">
      <c r="A58" s="17">
        <v>20</v>
      </c>
      <c r="B58" s="75" t="s">
        <v>162</v>
      </c>
      <c r="C58" s="77">
        <f t="shared" si="1"/>
        <v>5</v>
      </c>
      <c r="D58" s="77">
        <f t="shared" si="2"/>
        <v>4</v>
      </c>
      <c r="E58" s="77">
        <f t="shared" si="3"/>
        <v>5</v>
      </c>
      <c r="F58" s="77">
        <f t="shared" si="4"/>
        <v>6</v>
      </c>
      <c r="G58" s="78">
        <f t="shared" si="5"/>
        <v>20</v>
      </c>
    </row>
    <row r="59" spans="1:7" ht="24" thickBot="1">
      <c r="A59" s="17">
        <v>12</v>
      </c>
      <c r="B59" s="75" t="s">
        <v>163</v>
      </c>
      <c r="C59" s="77">
        <f t="shared" si="1"/>
        <v>3</v>
      </c>
      <c r="D59" s="77">
        <f t="shared" si="2"/>
        <v>2.4</v>
      </c>
      <c r="E59" s="77">
        <f t="shared" si="3"/>
        <v>3</v>
      </c>
      <c r="F59" s="77">
        <f t="shared" si="4"/>
        <v>3.6</v>
      </c>
      <c r="G59" s="78">
        <f t="shared" si="5"/>
        <v>12</v>
      </c>
    </row>
    <row r="60" spans="1:7" ht="15.75" thickBot="1">
      <c r="A60" s="17">
        <v>2</v>
      </c>
      <c r="B60" s="75" t="s">
        <v>154</v>
      </c>
      <c r="C60" s="77">
        <f t="shared" si="1"/>
        <v>0.5</v>
      </c>
      <c r="D60" s="77">
        <f t="shared" si="2"/>
        <v>0.4</v>
      </c>
      <c r="E60" s="77">
        <f t="shared" si="3"/>
        <v>0.5</v>
      </c>
      <c r="F60" s="77">
        <f t="shared" si="4"/>
        <v>0.6</v>
      </c>
      <c r="G60" s="78">
        <f t="shared" si="5"/>
        <v>2</v>
      </c>
    </row>
    <row r="61" spans="1:7" ht="15.75" thickBot="1">
      <c r="A61" s="17">
        <v>17</v>
      </c>
      <c r="B61" s="75" t="s">
        <v>155</v>
      </c>
      <c r="C61" s="77">
        <f t="shared" si="1"/>
        <v>4.25</v>
      </c>
      <c r="D61" s="77">
        <f t="shared" si="2"/>
        <v>3.4</v>
      </c>
      <c r="E61" s="77">
        <f t="shared" si="3"/>
        <v>4.25</v>
      </c>
      <c r="F61" s="77">
        <f t="shared" si="4"/>
        <v>5.1</v>
      </c>
      <c r="G61" s="78">
        <f t="shared" si="5"/>
        <v>17</v>
      </c>
    </row>
    <row r="62" spans="1:7" ht="15.75" thickBot="1">
      <c r="A62" s="17">
        <v>2</v>
      </c>
      <c r="B62" s="75" t="s">
        <v>164</v>
      </c>
      <c r="C62" s="77">
        <f t="shared" si="1"/>
        <v>0.5</v>
      </c>
      <c r="D62" s="77">
        <f t="shared" si="2"/>
        <v>0.4</v>
      </c>
      <c r="E62" s="77">
        <f t="shared" si="3"/>
        <v>0.5</v>
      </c>
      <c r="F62" s="77">
        <f t="shared" si="4"/>
        <v>0.6</v>
      </c>
      <c r="G62" s="78">
        <f t="shared" si="5"/>
        <v>2</v>
      </c>
    </row>
    <row r="63" spans="2:7" ht="24" thickBot="1">
      <c r="B63" s="75" t="s">
        <v>156</v>
      </c>
      <c r="C63" s="76">
        <f>SUM(C47:C62)</f>
        <v>307.425</v>
      </c>
      <c r="D63" s="76">
        <f aca="true" t="shared" si="9" ref="D63:G63">SUM(D47:D62)</f>
        <v>245.94000000000005</v>
      </c>
      <c r="E63" s="76">
        <f t="shared" si="9"/>
        <v>307.425</v>
      </c>
      <c r="F63" s="76">
        <f t="shared" si="9"/>
        <v>368.91000000000014</v>
      </c>
      <c r="G63" s="76">
        <f t="shared" si="9"/>
        <v>1229.7</v>
      </c>
    </row>
  </sheetData>
  <mergeCells count="9">
    <mergeCell ref="B45:B46"/>
    <mergeCell ref="G45:G46"/>
    <mergeCell ref="AA22:AR22"/>
    <mergeCell ref="B5:Z5"/>
    <mergeCell ref="A1:Z1"/>
    <mergeCell ref="A2:Z2"/>
    <mergeCell ref="AA27:AA28"/>
    <mergeCell ref="AA26:AR26"/>
    <mergeCell ref="AA23:AR23"/>
  </mergeCells>
  <printOptions/>
  <pageMargins left="0.52" right="0.26" top="0.75" bottom="0.75" header="0.3" footer="0.3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4"/>
  <sheetViews>
    <sheetView workbookViewId="0" topLeftCell="A7">
      <selection activeCell="AD1" sqref="AD1:AK1048576"/>
    </sheetView>
  </sheetViews>
  <sheetFormatPr defaultColWidth="9.140625" defaultRowHeight="15"/>
  <cols>
    <col min="1" max="1" width="4.140625" style="17" customWidth="1"/>
    <col min="2" max="2" width="15.28125" style="0" customWidth="1"/>
    <col min="3" max="3" width="4.7109375" style="0" bestFit="1" customWidth="1"/>
    <col min="4" max="4" width="6.57421875" style="0" bestFit="1" customWidth="1"/>
    <col min="5" max="5" width="5.8515625" style="0" bestFit="1" customWidth="1"/>
    <col min="6" max="6" width="6.28125" style="0" bestFit="1" customWidth="1"/>
    <col min="7" max="8" width="5.8515625" style="0" bestFit="1" customWidth="1"/>
    <col min="9" max="9" width="5.421875" style="0" bestFit="1" customWidth="1"/>
    <col min="10" max="13" width="5.8515625" style="0" bestFit="1" customWidth="1"/>
    <col min="14" max="14" width="6.140625" style="0" customWidth="1"/>
    <col min="15" max="15" width="6.28125" style="0" customWidth="1"/>
    <col min="16" max="24" width="5.8515625" style="0" bestFit="1" customWidth="1"/>
    <col min="25" max="26" width="5.28125" style="0" bestFit="1" customWidth="1"/>
    <col min="27" max="27" width="6.140625" style="0" customWidth="1"/>
    <col min="28" max="29" width="6.140625" style="111" customWidth="1"/>
  </cols>
  <sheetData>
    <row r="1" spans="1:29" s="4" customFormat="1" ht="15.75">
      <c r="A1" s="141" t="s">
        <v>179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36"/>
      <c r="AC1" s="136"/>
    </row>
    <row r="2" spans="1:29" s="4" customFormat="1" ht="15">
      <c r="A2" s="142" t="s">
        <v>125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37"/>
      <c r="AC2" s="86" t="s">
        <v>180</v>
      </c>
    </row>
    <row r="3" s="4" customFormat="1" ht="15">
      <c r="A3" s="29"/>
    </row>
    <row r="4" spans="1:29" s="4" customFormat="1" ht="31.5" customHeight="1">
      <c r="A4" s="97" t="s">
        <v>0</v>
      </c>
      <c r="B4" s="10" t="s">
        <v>1</v>
      </c>
      <c r="C4" s="10" t="s">
        <v>2</v>
      </c>
      <c r="D4" s="10" t="s">
        <v>55</v>
      </c>
      <c r="E4" s="9" t="s">
        <v>69</v>
      </c>
      <c r="F4" s="9" t="s">
        <v>21</v>
      </c>
      <c r="G4" s="9" t="s">
        <v>70</v>
      </c>
      <c r="H4" s="9" t="s">
        <v>71</v>
      </c>
      <c r="I4" s="9" t="s">
        <v>4</v>
      </c>
      <c r="J4" s="9" t="s">
        <v>24</v>
      </c>
      <c r="K4" s="9" t="s">
        <v>25</v>
      </c>
      <c r="L4" s="9" t="s">
        <v>26</v>
      </c>
      <c r="M4" s="9" t="s">
        <v>27</v>
      </c>
      <c r="N4" s="9" t="s">
        <v>28</v>
      </c>
      <c r="O4" s="9" t="s">
        <v>29</v>
      </c>
      <c r="P4" s="9" t="s">
        <v>30</v>
      </c>
      <c r="Q4" s="9" t="s">
        <v>31</v>
      </c>
      <c r="R4" s="9" t="s">
        <v>32</v>
      </c>
      <c r="S4" s="9" t="s">
        <v>33</v>
      </c>
      <c r="T4" s="9" t="s">
        <v>34</v>
      </c>
      <c r="U4" s="9" t="s">
        <v>35</v>
      </c>
      <c r="V4" s="9" t="s">
        <v>36</v>
      </c>
      <c r="W4" s="9" t="s">
        <v>37</v>
      </c>
      <c r="X4" s="9" t="s">
        <v>38</v>
      </c>
      <c r="Y4" s="9" t="s">
        <v>39</v>
      </c>
      <c r="Z4" s="9" t="s">
        <v>142</v>
      </c>
      <c r="AA4" s="21" t="s">
        <v>56</v>
      </c>
      <c r="AB4" s="139"/>
      <c r="AC4" s="139"/>
    </row>
    <row r="5" spans="1:29" s="4" customFormat="1" ht="19.5" customHeight="1">
      <c r="A5" s="97">
        <v>1</v>
      </c>
      <c r="B5" s="10" t="s">
        <v>57</v>
      </c>
      <c r="C5" s="84" t="s">
        <v>11</v>
      </c>
      <c r="D5" s="54">
        <f>SUM(E5:AA5)</f>
        <v>715</v>
      </c>
      <c r="E5" s="84"/>
      <c r="F5" s="84"/>
      <c r="G5" s="84"/>
      <c r="H5" s="84">
        <v>250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 t="s">
        <v>52</v>
      </c>
      <c r="AA5" s="84">
        <v>465</v>
      </c>
      <c r="AB5" s="55"/>
      <c r="AC5" s="55"/>
    </row>
    <row r="6" spans="1:29" s="4" customFormat="1" ht="19.5" customHeight="1">
      <c r="A6" s="97">
        <v>2</v>
      </c>
      <c r="B6" s="10" t="s">
        <v>58</v>
      </c>
      <c r="C6" s="84" t="s">
        <v>11</v>
      </c>
      <c r="D6" s="54">
        <f aca="true" t="shared" si="0" ref="D6:D15">SUM(E6:AA6)</f>
        <v>429</v>
      </c>
      <c r="E6" s="84"/>
      <c r="F6" s="84"/>
      <c r="G6" s="84"/>
      <c r="H6" s="84">
        <v>149</v>
      </c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 t="s">
        <v>52</v>
      </c>
      <c r="AA6" s="84">
        <v>280</v>
      </c>
      <c r="AB6" s="55"/>
      <c r="AC6" s="55"/>
    </row>
    <row r="7" spans="1:29" s="4" customFormat="1" ht="19.5" customHeight="1">
      <c r="A7" s="97">
        <v>3</v>
      </c>
      <c r="B7" s="10" t="s">
        <v>59</v>
      </c>
      <c r="C7" s="84" t="s">
        <v>11</v>
      </c>
      <c r="D7" s="54">
        <f t="shared" si="0"/>
        <v>190</v>
      </c>
      <c r="E7" s="84"/>
      <c r="F7" s="84"/>
      <c r="G7" s="84"/>
      <c r="H7" s="84">
        <v>80</v>
      </c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 t="s">
        <v>52</v>
      </c>
      <c r="AA7" s="84">
        <v>110</v>
      </c>
      <c r="AB7" s="55"/>
      <c r="AC7" s="55"/>
    </row>
    <row r="8" spans="1:29" s="4" customFormat="1" ht="19.5" customHeight="1">
      <c r="A8" s="97">
        <v>4</v>
      </c>
      <c r="B8" s="10" t="s">
        <v>60</v>
      </c>
      <c r="C8" s="84" t="s">
        <v>11</v>
      </c>
      <c r="D8" s="54">
        <f t="shared" si="0"/>
        <v>2145</v>
      </c>
      <c r="E8" s="84"/>
      <c r="F8" s="84"/>
      <c r="G8" s="84"/>
      <c r="H8" s="84">
        <v>800</v>
      </c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 t="s">
        <v>52</v>
      </c>
      <c r="AA8" s="84">
        <v>1345</v>
      </c>
      <c r="AB8" s="55"/>
      <c r="AC8" s="55"/>
    </row>
    <row r="9" spans="1:29" s="4" customFormat="1" ht="31.5" customHeight="1">
      <c r="A9" s="97">
        <v>5</v>
      </c>
      <c r="B9" s="11" t="s">
        <v>61</v>
      </c>
      <c r="C9" s="84" t="s">
        <v>11</v>
      </c>
      <c r="D9" s="54">
        <f t="shared" si="0"/>
        <v>358</v>
      </c>
      <c r="E9" s="84" t="s">
        <v>52</v>
      </c>
      <c r="F9" s="84" t="s">
        <v>52</v>
      </c>
      <c r="G9" s="84" t="s">
        <v>52</v>
      </c>
      <c r="H9" s="84">
        <v>110</v>
      </c>
      <c r="I9" s="84" t="s">
        <v>52</v>
      </c>
      <c r="J9" s="84" t="s">
        <v>52</v>
      </c>
      <c r="K9" s="84" t="s">
        <v>52</v>
      </c>
      <c r="L9" s="84" t="s">
        <v>52</v>
      </c>
      <c r="M9" s="84" t="s">
        <v>52</v>
      </c>
      <c r="N9" s="84" t="s">
        <v>52</v>
      </c>
      <c r="O9" s="84" t="s">
        <v>52</v>
      </c>
      <c r="P9" s="84" t="s">
        <v>52</v>
      </c>
      <c r="Q9" s="84" t="s">
        <v>52</v>
      </c>
      <c r="R9" s="84" t="s">
        <v>52</v>
      </c>
      <c r="S9" s="84" t="s">
        <v>52</v>
      </c>
      <c r="T9" s="84" t="s">
        <v>52</v>
      </c>
      <c r="U9" s="84" t="s">
        <v>52</v>
      </c>
      <c r="V9" s="84" t="s">
        <v>52</v>
      </c>
      <c r="W9" s="84" t="s">
        <v>52</v>
      </c>
      <c r="X9" s="84" t="s">
        <v>52</v>
      </c>
      <c r="Y9" s="84" t="s">
        <v>52</v>
      </c>
      <c r="Z9" s="84" t="s">
        <v>52</v>
      </c>
      <c r="AA9" s="84">
        <v>248</v>
      </c>
      <c r="AB9" s="55"/>
      <c r="AC9" s="55"/>
    </row>
    <row r="10" spans="1:29" s="4" customFormat="1" ht="25.5">
      <c r="A10" s="97">
        <v>6</v>
      </c>
      <c r="B10" s="11" t="s">
        <v>62</v>
      </c>
      <c r="C10" s="84" t="s">
        <v>11</v>
      </c>
      <c r="D10" s="54">
        <f t="shared" si="0"/>
        <v>1145</v>
      </c>
      <c r="E10" s="84" t="s">
        <v>52</v>
      </c>
      <c r="F10" s="84" t="s">
        <v>52</v>
      </c>
      <c r="G10" s="84" t="s">
        <v>52</v>
      </c>
      <c r="H10" s="84">
        <v>400</v>
      </c>
      <c r="I10" s="84" t="s">
        <v>52</v>
      </c>
      <c r="J10" s="84" t="s">
        <v>52</v>
      </c>
      <c r="K10" s="84" t="s">
        <v>52</v>
      </c>
      <c r="L10" s="84" t="s">
        <v>52</v>
      </c>
      <c r="M10" s="84" t="s">
        <v>52</v>
      </c>
      <c r="N10" s="84" t="s">
        <v>52</v>
      </c>
      <c r="O10" s="84" t="s">
        <v>52</v>
      </c>
      <c r="P10" s="84" t="s">
        <v>52</v>
      </c>
      <c r="Q10" s="84" t="s">
        <v>52</v>
      </c>
      <c r="R10" s="84" t="s">
        <v>52</v>
      </c>
      <c r="S10" s="84" t="s">
        <v>52</v>
      </c>
      <c r="T10" s="84" t="s">
        <v>52</v>
      </c>
      <c r="U10" s="84" t="s">
        <v>52</v>
      </c>
      <c r="V10" s="84" t="s">
        <v>52</v>
      </c>
      <c r="W10" s="84" t="s">
        <v>52</v>
      </c>
      <c r="X10" s="84" t="s">
        <v>52</v>
      </c>
      <c r="Y10" s="84" t="s">
        <v>52</v>
      </c>
      <c r="Z10" s="84" t="s">
        <v>52</v>
      </c>
      <c r="AA10" s="84">
        <v>745</v>
      </c>
      <c r="AB10" s="55"/>
      <c r="AC10" s="55"/>
    </row>
    <row r="11" spans="1:29" s="4" customFormat="1" ht="38.25">
      <c r="A11" s="97">
        <v>7</v>
      </c>
      <c r="B11" s="11" t="s">
        <v>63</v>
      </c>
      <c r="C11" s="84" t="s">
        <v>11</v>
      </c>
      <c r="D11" s="54">
        <f t="shared" si="0"/>
        <v>143</v>
      </c>
      <c r="E11" s="84" t="s">
        <v>52</v>
      </c>
      <c r="F11" s="84" t="s">
        <v>52</v>
      </c>
      <c r="G11" s="84" t="s">
        <v>52</v>
      </c>
      <c r="H11" s="84">
        <v>50</v>
      </c>
      <c r="I11" s="84" t="s">
        <v>52</v>
      </c>
      <c r="J11" s="84" t="s">
        <v>52</v>
      </c>
      <c r="K11" s="84" t="s">
        <v>52</v>
      </c>
      <c r="L11" s="84" t="s">
        <v>52</v>
      </c>
      <c r="M11" s="84" t="s">
        <v>52</v>
      </c>
      <c r="N11" s="84" t="s">
        <v>52</v>
      </c>
      <c r="O11" s="84" t="s">
        <v>52</v>
      </c>
      <c r="P11" s="84" t="s">
        <v>52</v>
      </c>
      <c r="Q11" s="84" t="s">
        <v>52</v>
      </c>
      <c r="R11" s="84" t="s">
        <v>52</v>
      </c>
      <c r="S11" s="84" t="s">
        <v>52</v>
      </c>
      <c r="T11" s="84" t="s">
        <v>52</v>
      </c>
      <c r="U11" s="84" t="s">
        <v>52</v>
      </c>
      <c r="V11" s="84" t="s">
        <v>52</v>
      </c>
      <c r="W11" s="84" t="s">
        <v>52</v>
      </c>
      <c r="X11" s="84" t="s">
        <v>52</v>
      </c>
      <c r="Y11" s="84" t="s">
        <v>52</v>
      </c>
      <c r="Z11" s="84" t="s">
        <v>52</v>
      </c>
      <c r="AA11" s="84">
        <v>93</v>
      </c>
      <c r="AB11" s="55"/>
      <c r="AC11" s="55"/>
    </row>
    <row r="12" spans="1:29" s="4" customFormat="1" ht="32.25" customHeight="1">
      <c r="A12" s="97">
        <v>8</v>
      </c>
      <c r="B12" s="11" t="s">
        <v>64</v>
      </c>
      <c r="C12" s="84" t="s">
        <v>11</v>
      </c>
      <c r="D12" s="54">
        <f t="shared" si="0"/>
        <v>858</v>
      </c>
      <c r="E12" s="84" t="s">
        <v>52</v>
      </c>
      <c r="F12" s="84" t="s">
        <v>52</v>
      </c>
      <c r="G12" s="84" t="s">
        <v>52</v>
      </c>
      <c r="H12" s="84">
        <v>320</v>
      </c>
      <c r="I12" s="84" t="s">
        <v>52</v>
      </c>
      <c r="J12" s="84" t="s">
        <v>52</v>
      </c>
      <c r="K12" s="84" t="s">
        <v>52</v>
      </c>
      <c r="L12" s="84" t="s">
        <v>52</v>
      </c>
      <c r="M12" s="84" t="s">
        <v>52</v>
      </c>
      <c r="N12" s="84" t="s">
        <v>52</v>
      </c>
      <c r="O12" s="84" t="s">
        <v>52</v>
      </c>
      <c r="P12" s="84" t="s">
        <v>52</v>
      </c>
      <c r="Q12" s="84" t="s">
        <v>52</v>
      </c>
      <c r="R12" s="84" t="s">
        <v>52</v>
      </c>
      <c r="S12" s="84" t="s">
        <v>52</v>
      </c>
      <c r="T12" s="84" t="s">
        <v>52</v>
      </c>
      <c r="U12" s="84" t="s">
        <v>52</v>
      </c>
      <c r="V12" s="84" t="s">
        <v>52</v>
      </c>
      <c r="W12" s="84" t="s">
        <v>52</v>
      </c>
      <c r="X12" s="84" t="s">
        <v>52</v>
      </c>
      <c r="Y12" s="84" t="s">
        <v>52</v>
      </c>
      <c r="Z12" s="84" t="s">
        <v>52</v>
      </c>
      <c r="AA12" s="84">
        <v>538</v>
      </c>
      <c r="AB12" s="55"/>
      <c r="AC12" s="55"/>
    </row>
    <row r="13" spans="1:29" s="4" customFormat="1" ht="48" customHeight="1">
      <c r="A13" s="97">
        <v>9</v>
      </c>
      <c r="B13" s="11" t="s">
        <v>65</v>
      </c>
      <c r="C13" s="84" t="s">
        <v>11</v>
      </c>
      <c r="D13" s="54">
        <f t="shared" si="0"/>
        <v>358</v>
      </c>
      <c r="E13" s="84" t="s">
        <v>52</v>
      </c>
      <c r="F13" s="84" t="s">
        <v>52</v>
      </c>
      <c r="G13" s="84" t="s">
        <v>52</v>
      </c>
      <c r="H13" s="84">
        <v>120</v>
      </c>
      <c r="I13" s="84" t="s">
        <v>52</v>
      </c>
      <c r="J13" s="84" t="s">
        <v>52</v>
      </c>
      <c r="K13" s="84" t="s">
        <v>52</v>
      </c>
      <c r="L13" s="84" t="s">
        <v>52</v>
      </c>
      <c r="M13" s="84" t="s">
        <v>52</v>
      </c>
      <c r="N13" s="84" t="s">
        <v>52</v>
      </c>
      <c r="O13" s="84" t="s">
        <v>52</v>
      </c>
      <c r="P13" s="84" t="s">
        <v>52</v>
      </c>
      <c r="Q13" s="84" t="s">
        <v>52</v>
      </c>
      <c r="R13" s="84" t="s">
        <v>52</v>
      </c>
      <c r="S13" s="84" t="s">
        <v>52</v>
      </c>
      <c r="T13" s="84" t="s">
        <v>52</v>
      </c>
      <c r="U13" s="84" t="s">
        <v>52</v>
      </c>
      <c r="V13" s="84" t="s">
        <v>52</v>
      </c>
      <c r="W13" s="84" t="s">
        <v>52</v>
      </c>
      <c r="X13" s="84" t="s">
        <v>52</v>
      </c>
      <c r="Y13" s="84" t="s">
        <v>52</v>
      </c>
      <c r="Z13" s="84" t="s">
        <v>52</v>
      </c>
      <c r="AA13" s="84">
        <v>238</v>
      </c>
      <c r="AB13" s="55"/>
      <c r="AC13" s="55"/>
    </row>
    <row r="14" spans="1:29" s="4" customFormat="1" ht="30" customHeight="1">
      <c r="A14" s="97">
        <v>10</v>
      </c>
      <c r="B14" s="11" t="s">
        <v>66</v>
      </c>
      <c r="C14" s="84" t="s">
        <v>11</v>
      </c>
      <c r="D14" s="54">
        <f t="shared" si="0"/>
        <v>358</v>
      </c>
      <c r="E14" s="84" t="s">
        <v>52</v>
      </c>
      <c r="F14" s="84" t="s">
        <v>52</v>
      </c>
      <c r="G14" s="84" t="s">
        <v>52</v>
      </c>
      <c r="H14" s="84">
        <v>120</v>
      </c>
      <c r="I14" s="84" t="s">
        <v>52</v>
      </c>
      <c r="J14" s="84" t="s">
        <v>52</v>
      </c>
      <c r="K14" s="84" t="s">
        <v>52</v>
      </c>
      <c r="L14" s="84" t="s">
        <v>52</v>
      </c>
      <c r="M14" s="84" t="s">
        <v>52</v>
      </c>
      <c r="N14" s="84" t="s">
        <v>52</v>
      </c>
      <c r="O14" s="84" t="s">
        <v>52</v>
      </c>
      <c r="P14" s="84" t="s">
        <v>52</v>
      </c>
      <c r="Q14" s="84" t="s">
        <v>52</v>
      </c>
      <c r="R14" s="84" t="s">
        <v>52</v>
      </c>
      <c r="S14" s="84" t="s">
        <v>52</v>
      </c>
      <c r="T14" s="84" t="s">
        <v>52</v>
      </c>
      <c r="U14" s="84" t="s">
        <v>52</v>
      </c>
      <c r="V14" s="84" t="s">
        <v>52</v>
      </c>
      <c r="W14" s="84" t="s">
        <v>52</v>
      </c>
      <c r="X14" s="84" t="s">
        <v>52</v>
      </c>
      <c r="Y14" s="84" t="s">
        <v>52</v>
      </c>
      <c r="Z14" s="84" t="s">
        <v>52</v>
      </c>
      <c r="AA14" s="84">
        <v>238</v>
      </c>
      <c r="AB14" s="55"/>
      <c r="AC14" s="55"/>
    </row>
    <row r="15" spans="1:29" s="4" customFormat="1" ht="26.25" customHeight="1">
      <c r="A15" s="97">
        <v>11</v>
      </c>
      <c r="B15" s="11" t="s">
        <v>67</v>
      </c>
      <c r="C15" s="84" t="s">
        <v>11</v>
      </c>
      <c r="D15" s="54">
        <f t="shared" si="0"/>
        <v>1430</v>
      </c>
      <c r="E15" s="80">
        <v>69</v>
      </c>
      <c r="F15" s="80">
        <v>69</v>
      </c>
      <c r="G15" s="80">
        <v>71</v>
      </c>
      <c r="H15" s="80">
        <v>73</v>
      </c>
      <c r="I15" s="80">
        <v>71</v>
      </c>
      <c r="J15" s="80">
        <v>71</v>
      </c>
      <c r="K15" s="80">
        <v>69</v>
      </c>
      <c r="L15" s="80">
        <v>69</v>
      </c>
      <c r="M15" s="80">
        <v>69</v>
      </c>
      <c r="N15" s="80">
        <v>71</v>
      </c>
      <c r="O15" s="80">
        <v>57</v>
      </c>
      <c r="P15" s="80">
        <v>69</v>
      </c>
      <c r="Q15" s="80">
        <v>69</v>
      </c>
      <c r="R15" s="80">
        <v>69</v>
      </c>
      <c r="S15" s="80">
        <v>69</v>
      </c>
      <c r="T15" s="80">
        <v>69</v>
      </c>
      <c r="U15" s="80">
        <v>69</v>
      </c>
      <c r="V15" s="80">
        <v>57</v>
      </c>
      <c r="W15" s="80">
        <v>35</v>
      </c>
      <c r="X15" s="80">
        <v>69</v>
      </c>
      <c r="Y15" s="80">
        <v>69</v>
      </c>
      <c r="Z15" s="80">
        <v>27</v>
      </c>
      <c r="AA15" s="9" t="s">
        <v>52</v>
      </c>
      <c r="AB15" s="56"/>
      <c r="AC15" s="56"/>
    </row>
    <row r="16" s="24" customFormat="1" ht="32.25" customHeight="1">
      <c r="A16" s="121"/>
    </row>
    <row r="17" spans="1:12" s="24" customFormat="1" ht="32.25" customHeight="1">
      <c r="A17" s="97" t="s">
        <v>0</v>
      </c>
      <c r="B17" s="11" t="s">
        <v>1</v>
      </c>
      <c r="C17" s="156" t="s">
        <v>128</v>
      </c>
      <c r="D17" s="157"/>
      <c r="E17" s="158" t="s">
        <v>129</v>
      </c>
      <c r="F17" s="158"/>
      <c r="G17" s="158" t="s">
        <v>130</v>
      </c>
      <c r="H17" s="158"/>
      <c r="I17" s="158" t="s">
        <v>131</v>
      </c>
      <c r="J17" s="158"/>
      <c r="K17" s="23"/>
      <c r="L17" s="23"/>
    </row>
    <row r="18" spans="1:12" s="24" customFormat="1" ht="15" customHeight="1">
      <c r="A18" s="97">
        <v>1</v>
      </c>
      <c r="B18" s="10" t="s">
        <v>68</v>
      </c>
      <c r="C18" s="154">
        <v>392</v>
      </c>
      <c r="D18" s="155"/>
      <c r="E18" s="154">
        <v>349</v>
      </c>
      <c r="F18" s="155"/>
      <c r="G18" s="154">
        <v>317</v>
      </c>
      <c r="H18" s="155"/>
      <c r="I18" s="154">
        <v>372</v>
      </c>
      <c r="J18" s="155"/>
      <c r="K18" s="23"/>
      <c r="L18" s="23"/>
    </row>
    <row r="19" spans="1:12" s="24" customFormat="1" ht="12.75">
      <c r="A19" s="121"/>
      <c r="J19" s="23"/>
      <c r="K19" s="23"/>
      <c r="L19" s="23"/>
    </row>
    <row r="20" s="22" customFormat="1" ht="12.75">
      <c r="A20" s="122"/>
    </row>
    <row r="21" s="22" customFormat="1" ht="12.75">
      <c r="A21" s="122"/>
    </row>
    <row r="22" s="22" customFormat="1" ht="12.75">
      <c r="A22" s="122"/>
    </row>
    <row r="23" s="22" customFormat="1" ht="12.75">
      <c r="A23" s="122"/>
    </row>
    <row r="24" s="22" customFormat="1" ht="12.75">
      <c r="A24" s="122"/>
    </row>
  </sheetData>
  <mergeCells count="10">
    <mergeCell ref="A1:AA1"/>
    <mergeCell ref="A2:AA2"/>
    <mergeCell ref="C18:D18"/>
    <mergeCell ref="E18:F18"/>
    <mergeCell ref="G18:H18"/>
    <mergeCell ref="I18:J18"/>
    <mergeCell ref="C17:D17"/>
    <mergeCell ref="E17:F17"/>
    <mergeCell ref="G17:H17"/>
    <mergeCell ref="I17:J17"/>
  </mergeCells>
  <printOptions/>
  <pageMargins left="0.6" right="0.34" top="0.52" bottom="0.41" header="0.3" footer="0.3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4"/>
  <sheetViews>
    <sheetView zoomScale="85" zoomScaleNormal="85" workbookViewId="0" topLeftCell="A1">
      <selection activeCell="S9" sqref="S9"/>
    </sheetView>
  </sheetViews>
  <sheetFormatPr defaultColWidth="9.140625" defaultRowHeight="15"/>
  <cols>
    <col min="1" max="1" width="3.8515625" style="0" customWidth="1"/>
    <col min="2" max="2" width="17.421875" style="0" customWidth="1"/>
    <col min="3" max="3" width="5.57421875" style="0" bestFit="1" customWidth="1"/>
    <col min="4" max="4" width="7.421875" style="0" customWidth="1"/>
    <col min="5" max="25" width="5.8515625" style="0" customWidth="1"/>
    <col min="26" max="26" width="6.8515625" style="0" customWidth="1"/>
    <col min="27" max="34" width="12.57421875" style="0" customWidth="1"/>
  </cols>
  <sheetData>
    <row r="1" spans="1:26" s="4" customFormat="1" ht="21.75" customHeight="1">
      <c r="A1" s="141" t="s">
        <v>179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8" s="4" customFormat="1" ht="42" customHeight="1">
      <c r="A2" s="160" t="s">
        <v>126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59"/>
      <c r="AB2" s="159"/>
    </row>
    <row r="3" spans="1:26" s="4" customFormat="1" ht="15">
      <c r="A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s="4" customFormat="1" ht="48.75" customHeight="1">
      <c r="A4" s="31" t="s">
        <v>0</v>
      </c>
      <c r="B4" s="30" t="s">
        <v>1</v>
      </c>
      <c r="C4" s="31" t="s">
        <v>2</v>
      </c>
      <c r="D4" s="31" t="s">
        <v>3</v>
      </c>
      <c r="E4" s="31" t="s">
        <v>80</v>
      </c>
      <c r="F4" s="31" t="s">
        <v>81</v>
      </c>
      <c r="G4" s="31" t="s">
        <v>82</v>
      </c>
      <c r="H4" s="31" t="s">
        <v>83</v>
      </c>
      <c r="I4" s="31" t="s">
        <v>74</v>
      </c>
      <c r="J4" s="31" t="s">
        <v>84</v>
      </c>
      <c r="K4" s="31" t="s">
        <v>47</v>
      </c>
      <c r="L4" s="31" t="s">
        <v>85</v>
      </c>
      <c r="M4" s="31" t="s">
        <v>86</v>
      </c>
      <c r="N4" s="31" t="s">
        <v>97</v>
      </c>
      <c r="O4" s="31" t="s">
        <v>98</v>
      </c>
      <c r="P4" s="31" t="s">
        <v>87</v>
      </c>
      <c r="Q4" s="31" t="s">
        <v>88</v>
      </c>
      <c r="R4" s="31" t="s">
        <v>89</v>
      </c>
      <c r="S4" s="31" t="s">
        <v>90</v>
      </c>
      <c r="T4" s="31" t="s">
        <v>91</v>
      </c>
      <c r="U4" s="31" t="s">
        <v>92</v>
      </c>
      <c r="V4" s="31" t="s">
        <v>93</v>
      </c>
      <c r="W4" s="31" t="s">
        <v>94</v>
      </c>
      <c r="X4" s="31" t="s">
        <v>95</v>
      </c>
      <c r="Y4" s="31" t="s">
        <v>96</v>
      </c>
      <c r="Z4" s="31" t="s">
        <v>143</v>
      </c>
    </row>
    <row r="5" spans="1:27" s="4" customFormat="1" ht="47.25" customHeight="1">
      <c r="A5" s="31">
        <v>1</v>
      </c>
      <c r="B5" s="33" t="s">
        <v>75</v>
      </c>
      <c r="C5" s="32" t="s">
        <v>11</v>
      </c>
      <c r="D5" s="31">
        <f>E5+F5+G5+H5+I5+J5+K5+L5+M5+N5+O5+P5+Q5+R5+S5+T5+U5+V5+W5+X5+Y5+Z5</f>
        <v>2353</v>
      </c>
      <c r="E5" s="5">
        <v>100</v>
      </c>
      <c r="F5" s="5">
        <v>100</v>
      </c>
      <c r="G5" s="5">
        <v>100</v>
      </c>
      <c r="H5" s="5">
        <v>120</v>
      </c>
      <c r="I5" s="5">
        <v>120</v>
      </c>
      <c r="J5" s="5">
        <v>120</v>
      </c>
      <c r="K5" s="5">
        <v>120</v>
      </c>
      <c r="L5" s="5">
        <v>120</v>
      </c>
      <c r="M5" s="5">
        <v>110</v>
      </c>
      <c r="N5" s="5">
        <v>120</v>
      </c>
      <c r="O5" s="5">
        <v>120</v>
      </c>
      <c r="P5" s="5">
        <v>120</v>
      </c>
      <c r="Q5" s="5">
        <v>110</v>
      </c>
      <c r="R5" s="5">
        <v>120</v>
      </c>
      <c r="S5" s="5">
        <v>100</v>
      </c>
      <c r="T5" s="5">
        <v>83</v>
      </c>
      <c r="U5" s="5">
        <v>100</v>
      </c>
      <c r="V5" s="5">
        <v>100</v>
      </c>
      <c r="W5" s="5">
        <v>100</v>
      </c>
      <c r="X5" s="5">
        <v>120</v>
      </c>
      <c r="Y5" s="5">
        <v>100</v>
      </c>
      <c r="Z5" s="5">
        <v>50</v>
      </c>
      <c r="AA5" s="86" t="s">
        <v>180</v>
      </c>
    </row>
    <row r="6" spans="1:26" s="4" customFormat="1" ht="39.75" customHeight="1">
      <c r="A6" s="31">
        <v>2</v>
      </c>
      <c r="B6" s="33" t="s">
        <v>76</v>
      </c>
      <c r="C6" s="32" t="s">
        <v>6</v>
      </c>
      <c r="D6" s="51">
        <f aca="true" t="shared" si="0" ref="D6:D13">E6+F6+G6+H6+I6+J6+K6+L6+M6+N6+O6+P6+Q6+R6+S6+T6+U6+V6+W6+X6+Y6+Z6</f>
        <v>260</v>
      </c>
      <c r="E6" s="3">
        <v>12</v>
      </c>
      <c r="F6" s="3">
        <v>10</v>
      </c>
      <c r="G6" s="3">
        <v>12</v>
      </c>
      <c r="H6" s="3">
        <v>12</v>
      </c>
      <c r="I6" s="3">
        <v>14</v>
      </c>
      <c r="J6" s="3">
        <v>14</v>
      </c>
      <c r="K6" s="3">
        <v>14</v>
      </c>
      <c r="L6" s="3">
        <v>12</v>
      </c>
      <c r="M6" s="3">
        <v>12</v>
      </c>
      <c r="N6" s="3">
        <v>14</v>
      </c>
      <c r="O6" s="3">
        <v>14</v>
      </c>
      <c r="P6" s="3">
        <v>12</v>
      </c>
      <c r="Q6" s="3">
        <v>12</v>
      </c>
      <c r="R6" s="3">
        <v>12</v>
      </c>
      <c r="S6" s="3">
        <v>12</v>
      </c>
      <c r="T6" s="3">
        <v>10</v>
      </c>
      <c r="U6" s="3">
        <v>10</v>
      </c>
      <c r="V6" s="3">
        <v>10</v>
      </c>
      <c r="W6" s="3">
        <v>10</v>
      </c>
      <c r="X6" s="3">
        <v>12</v>
      </c>
      <c r="Y6" s="57">
        <v>12</v>
      </c>
      <c r="Z6" s="3">
        <v>8</v>
      </c>
    </row>
    <row r="7" spans="1:26" s="4" customFormat="1" ht="42" customHeight="1">
      <c r="A7" s="32">
        <v>3</v>
      </c>
      <c r="B7" s="34" t="s">
        <v>77</v>
      </c>
      <c r="C7" s="35" t="s">
        <v>11</v>
      </c>
      <c r="D7" s="31">
        <f t="shared" si="0"/>
        <v>104</v>
      </c>
      <c r="E7" s="3">
        <v>5</v>
      </c>
      <c r="F7" s="82">
        <v>6</v>
      </c>
      <c r="G7" s="82">
        <v>4</v>
      </c>
      <c r="H7" s="82">
        <v>6</v>
      </c>
      <c r="I7" s="82">
        <v>6</v>
      </c>
      <c r="J7" s="82">
        <v>6</v>
      </c>
      <c r="K7" s="82">
        <v>6</v>
      </c>
      <c r="L7" s="82">
        <v>5</v>
      </c>
      <c r="M7" s="82">
        <v>4</v>
      </c>
      <c r="N7" s="82">
        <v>4</v>
      </c>
      <c r="O7" s="79">
        <v>4</v>
      </c>
      <c r="P7" s="79">
        <v>6</v>
      </c>
      <c r="Q7" s="79">
        <v>4</v>
      </c>
      <c r="R7" s="79">
        <v>6</v>
      </c>
      <c r="S7" s="79">
        <v>4</v>
      </c>
      <c r="T7" s="79">
        <v>4</v>
      </c>
      <c r="U7" s="79">
        <v>4</v>
      </c>
      <c r="V7" s="79">
        <v>4</v>
      </c>
      <c r="W7" s="79">
        <v>4</v>
      </c>
      <c r="X7" s="79">
        <v>4</v>
      </c>
      <c r="Y7" s="79">
        <v>4</v>
      </c>
      <c r="Z7" s="79">
        <v>4</v>
      </c>
    </row>
    <row r="8" spans="1:26" s="4" customFormat="1" ht="39" customHeight="1">
      <c r="A8" s="32">
        <v>4</v>
      </c>
      <c r="B8" s="34" t="s">
        <v>78</v>
      </c>
      <c r="C8" s="35" t="s">
        <v>11</v>
      </c>
      <c r="D8" s="31">
        <f t="shared" si="0"/>
        <v>7</v>
      </c>
      <c r="E8" s="3">
        <v>1</v>
      </c>
      <c r="F8" s="57">
        <v>1</v>
      </c>
      <c r="G8" s="57">
        <v>0</v>
      </c>
      <c r="H8" s="57">
        <v>1</v>
      </c>
      <c r="I8" s="57">
        <v>1</v>
      </c>
      <c r="J8" s="57">
        <v>1</v>
      </c>
      <c r="K8" s="57">
        <v>1</v>
      </c>
      <c r="L8" s="57">
        <v>1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7">
        <v>0</v>
      </c>
      <c r="Y8" s="57">
        <v>0</v>
      </c>
      <c r="Z8" s="57">
        <v>0</v>
      </c>
    </row>
    <row r="9" spans="1:26" s="4" customFormat="1" ht="35.25" customHeight="1">
      <c r="A9" s="32">
        <v>5</v>
      </c>
      <c r="B9" s="28" t="s">
        <v>79</v>
      </c>
      <c r="C9" s="5" t="s">
        <v>6</v>
      </c>
      <c r="D9" s="51">
        <f t="shared" si="0"/>
        <v>137</v>
      </c>
      <c r="E9" s="20">
        <v>8</v>
      </c>
      <c r="F9" s="20">
        <v>8</v>
      </c>
      <c r="G9" s="20">
        <v>8</v>
      </c>
      <c r="H9" s="20">
        <v>8</v>
      </c>
      <c r="I9" s="20">
        <v>8</v>
      </c>
      <c r="J9" s="20">
        <v>9</v>
      </c>
      <c r="K9" s="20">
        <v>8</v>
      </c>
      <c r="L9" s="20">
        <v>6</v>
      </c>
      <c r="M9" s="20">
        <v>6</v>
      </c>
      <c r="N9" s="20">
        <v>6</v>
      </c>
      <c r="O9" s="20">
        <v>6</v>
      </c>
      <c r="P9" s="20">
        <v>6</v>
      </c>
      <c r="Q9" s="20">
        <v>6</v>
      </c>
      <c r="R9" s="20">
        <v>6</v>
      </c>
      <c r="S9" s="20">
        <v>6</v>
      </c>
      <c r="T9" s="20">
        <v>6</v>
      </c>
      <c r="U9" s="20">
        <v>4</v>
      </c>
      <c r="V9" s="20">
        <v>4</v>
      </c>
      <c r="W9" s="20">
        <v>4</v>
      </c>
      <c r="X9" s="20">
        <v>6</v>
      </c>
      <c r="Y9" s="20">
        <v>4</v>
      </c>
      <c r="Z9" s="20">
        <v>4</v>
      </c>
    </row>
    <row r="10" spans="1:26" s="4" customFormat="1" ht="47.25" customHeight="1">
      <c r="A10" s="32">
        <v>6</v>
      </c>
      <c r="B10" s="28" t="s">
        <v>175</v>
      </c>
      <c r="C10" s="5" t="s">
        <v>11</v>
      </c>
      <c r="D10" s="50">
        <f t="shared" si="0"/>
        <v>20</v>
      </c>
      <c r="E10" s="60">
        <v>1</v>
      </c>
      <c r="F10" s="60">
        <v>1</v>
      </c>
      <c r="G10" s="60">
        <v>1</v>
      </c>
      <c r="H10" s="60">
        <v>1</v>
      </c>
      <c r="I10" s="60">
        <v>1</v>
      </c>
      <c r="J10" s="60">
        <v>1</v>
      </c>
      <c r="K10" s="60">
        <v>1</v>
      </c>
      <c r="L10" s="60">
        <v>1</v>
      </c>
      <c r="M10" s="60">
        <v>1</v>
      </c>
      <c r="N10" s="60">
        <v>0</v>
      </c>
      <c r="O10" s="60">
        <v>1</v>
      </c>
      <c r="P10" s="60">
        <v>1</v>
      </c>
      <c r="Q10" s="60">
        <v>1</v>
      </c>
      <c r="R10" s="60">
        <v>1</v>
      </c>
      <c r="S10" s="60">
        <v>1</v>
      </c>
      <c r="T10" s="60">
        <v>1</v>
      </c>
      <c r="U10" s="60">
        <v>1</v>
      </c>
      <c r="V10" s="60">
        <v>1</v>
      </c>
      <c r="W10" s="60">
        <v>0</v>
      </c>
      <c r="X10" s="60">
        <v>1</v>
      </c>
      <c r="Y10" s="60">
        <v>1</v>
      </c>
      <c r="Z10" s="60">
        <v>1</v>
      </c>
    </row>
    <row r="11" spans="1:26" s="4" customFormat="1" ht="28.5" customHeight="1">
      <c r="A11" s="32">
        <v>7</v>
      </c>
      <c r="B11" s="161" t="s">
        <v>176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3"/>
    </row>
    <row r="12" spans="1:26" s="4" customFormat="1" ht="30.75" customHeight="1">
      <c r="A12" s="82" t="s">
        <v>177</v>
      </c>
      <c r="B12" s="28" t="s">
        <v>99</v>
      </c>
      <c r="C12" s="5" t="s">
        <v>11</v>
      </c>
      <c r="D12" s="31">
        <f t="shared" si="0"/>
        <v>13</v>
      </c>
      <c r="E12" s="3">
        <v>1</v>
      </c>
      <c r="F12" s="3">
        <v>0</v>
      </c>
      <c r="G12" s="3">
        <v>1</v>
      </c>
      <c r="H12" s="3">
        <v>0</v>
      </c>
      <c r="I12" s="3">
        <v>1</v>
      </c>
      <c r="J12" s="3">
        <v>0</v>
      </c>
      <c r="K12" s="3">
        <v>1</v>
      </c>
      <c r="L12" s="3">
        <v>1</v>
      </c>
      <c r="M12" s="3">
        <v>1</v>
      </c>
      <c r="N12" s="3">
        <v>0</v>
      </c>
      <c r="O12" s="3">
        <v>0</v>
      </c>
      <c r="P12" s="3">
        <v>1</v>
      </c>
      <c r="Q12" s="3">
        <v>0</v>
      </c>
      <c r="R12" s="3">
        <v>0</v>
      </c>
      <c r="S12" s="3">
        <v>1</v>
      </c>
      <c r="T12" s="3">
        <v>1</v>
      </c>
      <c r="U12" s="3">
        <v>0</v>
      </c>
      <c r="V12" s="3">
        <v>1</v>
      </c>
      <c r="W12" s="3">
        <v>1</v>
      </c>
      <c r="X12" s="3">
        <v>1</v>
      </c>
      <c r="Y12" s="57">
        <v>1</v>
      </c>
      <c r="Z12" s="3">
        <v>0</v>
      </c>
    </row>
    <row r="13" spans="1:26" s="4" customFormat="1" ht="35.25" customHeight="1">
      <c r="A13" s="82" t="s">
        <v>178</v>
      </c>
      <c r="B13" s="28" t="s">
        <v>100</v>
      </c>
      <c r="C13" s="5" t="s">
        <v>11</v>
      </c>
      <c r="D13" s="50">
        <f t="shared" si="0"/>
        <v>13</v>
      </c>
      <c r="E13" s="82">
        <v>1</v>
      </c>
      <c r="F13" s="82">
        <v>0</v>
      </c>
      <c r="G13" s="82">
        <v>1</v>
      </c>
      <c r="H13" s="82">
        <v>0</v>
      </c>
      <c r="I13" s="82">
        <v>1</v>
      </c>
      <c r="J13" s="82">
        <v>0</v>
      </c>
      <c r="K13" s="82">
        <v>1</v>
      </c>
      <c r="L13" s="82">
        <v>1</v>
      </c>
      <c r="M13" s="82">
        <v>1</v>
      </c>
      <c r="N13" s="82">
        <v>0</v>
      </c>
      <c r="O13" s="82">
        <v>0</v>
      </c>
      <c r="P13" s="82">
        <v>1</v>
      </c>
      <c r="Q13" s="82">
        <v>0</v>
      </c>
      <c r="R13" s="82">
        <v>0</v>
      </c>
      <c r="S13" s="82">
        <v>1</v>
      </c>
      <c r="T13" s="82">
        <v>1</v>
      </c>
      <c r="U13" s="82">
        <v>0</v>
      </c>
      <c r="V13" s="82">
        <v>1</v>
      </c>
      <c r="W13" s="82">
        <v>1</v>
      </c>
      <c r="X13" s="82">
        <v>1</v>
      </c>
      <c r="Y13" s="82">
        <v>1</v>
      </c>
      <c r="Z13" s="82">
        <v>0</v>
      </c>
    </row>
    <row r="14" spans="1:26" s="4" customFormat="1" ht="15">
      <c r="A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</sheetData>
  <mergeCells count="4">
    <mergeCell ref="AA2:AB2"/>
    <mergeCell ref="A1:Z1"/>
    <mergeCell ref="A2:Z2"/>
    <mergeCell ref="B11:Z11"/>
  </mergeCells>
  <printOptions/>
  <pageMargins left="0.55" right="0.3" top="0.43" bottom="0.44" header="0.3" footer="0.3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"/>
  <sheetViews>
    <sheetView workbookViewId="0" topLeftCell="A1">
      <selection activeCell="R6" sqref="R6"/>
    </sheetView>
  </sheetViews>
  <sheetFormatPr defaultColWidth="9.140625" defaultRowHeight="15"/>
  <cols>
    <col min="1" max="1" width="4.8515625" style="0" customWidth="1"/>
    <col min="2" max="2" width="12.8515625" style="0" customWidth="1"/>
    <col min="3" max="3" width="4.7109375" style="0" bestFit="1" customWidth="1"/>
    <col min="4" max="4" width="5.421875" style="0" bestFit="1" customWidth="1"/>
    <col min="5" max="5" width="6.421875" style="0" bestFit="1" customWidth="1"/>
    <col min="6" max="26" width="5.57421875" style="0" customWidth="1"/>
    <col min="27" max="27" width="8.7109375" style="0" bestFit="1" customWidth="1"/>
  </cols>
  <sheetData>
    <row r="1" spans="1:27" ht="21" customHeight="1">
      <c r="A1" s="148" t="s">
        <v>179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</row>
    <row r="2" spans="1:27" ht="22.5" customHeight="1">
      <c r="A2" s="151" t="s">
        <v>106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</row>
    <row r="4" spans="1:28" ht="45">
      <c r="A4" s="2" t="s">
        <v>0</v>
      </c>
      <c r="B4" s="2" t="s">
        <v>1</v>
      </c>
      <c r="C4" s="2" t="s">
        <v>2</v>
      </c>
      <c r="D4" s="2" t="s">
        <v>3</v>
      </c>
      <c r="E4" s="3" t="s">
        <v>20</v>
      </c>
      <c r="F4" s="3" t="s">
        <v>21</v>
      </c>
      <c r="G4" s="3" t="s">
        <v>22</v>
      </c>
      <c r="H4" s="3" t="s">
        <v>23</v>
      </c>
      <c r="I4" s="3" t="s">
        <v>73</v>
      </c>
      <c r="J4" s="3" t="s">
        <v>24</v>
      </c>
      <c r="K4" s="3" t="s">
        <v>25</v>
      </c>
      <c r="L4" s="3" t="s">
        <v>26</v>
      </c>
      <c r="M4" s="3" t="s">
        <v>27</v>
      </c>
      <c r="N4" s="57" t="s">
        <v>145</v>
      </c>
      <c r="O4" s="57" t="s">
        <v>29</v>
      </c>
      <c r="P4" s="3" t="s">
        <v>30</v>
      </c>
      <c r="Q4" s="3" t="s">
        <v>31</v>
      </c>
      <c r="R4" s="3" t="s">
        <v>32</v>
      </c>
      <c r="S4" s="3" t="s">
        <v>33</v>
      </c>
      <c r="T4" s="3" t="s">
        <v>34</v>
      </c>
      <c r="U4" s="3" t="s">
        <v>35</v>
      </c>
      <c r="V4" s="3" t="s">
        <v>36</v>
      </c>
      <c r="W4" s="3" t="s">
        <v>37</v>
      </c>
      <c r="X4" s="3" t="s">
        <v>38</v>
      </c>
      <c r="Y4" s="3" t="s">
        <v>39</v>
      </c>
      <c r="Z4" s="57" t="s">
        <v>142</v>
      </c>
      <c r="AA4" s="7" t="s">
        <v>46</v>
      </c>
      <c r="AB4" s="124" t="s">
        <v>180</v>
      </c>
    </row>
    <row r="5" spans="1:27" ht="103.5" customHeight="1">
      <c r="A5" s="3">
        <v>1</v>
      </c>
      <c r="B5" s="2" t="s">
        <v>105</v>
      </c>
      <c r="C5" s="2" t="s">
        <v>11</v>
      </c>
      <c r="D5" s="31">
        <f>SUM(E5:AA5)</f>
        <v>1</v>
      </c>
      <c r="E5" s="18" t="s">
        <v>52</v>
      </c>
      <c r="F5" s="18" t="s">
        <v>52</v>
      </c>
      <c r="G5" s="18" t="s">
        <v>52</v>
      </c>
      <c r="H5" s="18" t="s">
        <v>52</v>
      </c>
      <c r="I5" s="18" t="s">
        <v>52</v>
      </c>
      <c r="J5" s="18" t="s">
        <v>52</v>
      </c>
      <c r="K5" s="18" t="s">
        <v>52</v>
      </c>
      <c r="L5" s="18" t="s">
        <v>52</v>
      </c>
      <c r="M5" s="18" t="s">
        <v>52</v>
      </c>
      <c r="N5" s="18" t="s">
        <v>52</v>
      </c>
      <c r="O5" s="18" t="s">
        <v>52</v>
      </c>
      <c r="P5" s="18" t="s">
        <v>52</v>
      </c>
      <c r="Q5" s="18" t="s">
        <v>52</v>
      </c>
      <c r="R5" s="18" t="s">
        <v>52</v>
      </c>
      <c r="S5" s="18" t="s">
        <v>52</v>
      </c>
      <c r="T5" s="18" t="s">
        <v>52</v>
      </c>
      <c r="U5" s="18" t="s">
        <v>52</v>
      </c>
      <c r="V5" s="18" t="s">
        <v>52</v>
      </c>
      <c r="W5" s="18" t="s">
        <v>52</v>
      </c>
      <c r="X5" s="18">
        <v>1</v>
      </c>
      <c r="Y5" s="18" t="s">
        <v>52</v>
      </c>
      <c r="Z5" s="18" t="s">
        <v>52</v>
      </c>
      <c r="AA5" s="18" t="s">
        <v>52</v>
      </c>
    </row>
    <row r="6" spans="1:27" ht="57" customHeight="1">
      <c r="A6" s="18">
        <v>2</v>
      </c>
      <c r="B6" s="25" t="s">
        <v>184</v>
      </c>
      <c r="C6" s="6" t="s">
        <v>11</v>
      </c>
      <c r="D6" s="31">
        <f aca="true" t="shared" si="0" ref="D6:D7">SUM(E6:AA6)</f>
        <v>250</v>
      </c>
      <c r="E6" s="6">
        <v>10</v>
      </c>
      <c r="F6" s="6">
        <v>10</v>
      </c>
      <c r="G6" s="6">
        <v>10</v>
      </c>
      <c r="H6" s="6">
        <v>10</v>
      </c>
      <c r="I6" s="6">
        <v>10</v>
      </c>
      <c r="J6" s="6">
        <v>10</v>
      </c>
      <c r="K6" s="6">
        <v>10</v>
      </c>
      <c r="L6" s="6">
        <v>10</v>
      </c>
      <c r="M6" s="6">
        <v>10</v>
      </c>
      <c r="N6" s="6">
        <v>10</v>
      </c>
      <c r="O6" s="6">
        <v>10</v>
      </c>
      <c r="P6" s="6">
        <v>10</v>
      </c>
      <c r="Q6" s="6">
        <v>30</v>
      </c>
      <c r="R6" s="6">
        <v>10</v>
      </c>
      <c r="S6" s="6">
        <v>10</v>
      </c>
      <c r="T6" s="6">
        <v>10</v>
      </c>
      <c r="U6" s="6">
        <v>10</v>
      </c>
      <c r="V6" s="6">
        <v>10</v>
      </c>
      <c r="W6" s="6">
        <v>10</v>
      </c>
      <c r="X6" s="6">
        <v>10</v>
      </c>
      <c r="Y6" s="6">
        <v>10</v>
      </c>
      <c r="Z6" s="6">
        <v>10</v>
      </c>
      <c r="AA6" s="6">
        <v>10</v>
      </c>
    </row>
    <row r="7" spans="1:27" ht="48.75" customHeight="1">
      <c r="A7" s="18">
        <v>3</v>
      </c>
      <c r="B7" s="25" t="s">
        <v>72</v>
      </c>
      <c r="C7" s="6" t="s">
        <v>11</v>
      </c>
      <c r="D7" s="31">
        <f t="shared" si="0"/>
        <v>2</v>
      </c>
      <c r="E7" s="6" t="s">
        <v>52</v>
      </c>
      <c r="F7" s="18">
        <v>1</v>
      </c>
      <c r="G7" s="18" t="s">
        <v>52</v>
      </c>
      <c r="H7" s="18" t="s">
        <v>52</v>
      </c>
      <c r="I7" s="18" t="s">
        <v>52</v>
      </c>
      <c r="J7" s="18" t="s">
        <v>52</v>
      </c>
      <c r="K7" s="18" t="s">
        <v>52</v>
      </c>
      <c r="L7" s="18" t="s">
        <v>52</v>
      </c>
      <c r="M7" s="18" t="s">
        <v>52</v>
      </c>
      <c r="N7" s="18" t="s">
        <v>52</v>
      </c>
      <c r="O7" s="18" t="s">
        <v>52</v>
      </c>
      <c r="P7" s="18" t="s">
        <v>52</v>
      </c>
      <c r="Q7" s="18" t="s">
        <v>52</v>
      </c>
      <c r="R7" s="18" t="s">
        <v>52</v>
      </c>
      <c r="S7" s="18" t="s">
        <v>52</v>
      </c>
      <c r="T7" s="18" t="s">
        <v>52</v>
      </c>
      <c r="U7" s="18" t="s">
        <v>52</v>
      </c>
      <c r="V7" s="18" t="s">
        <v>52</v>
      </c>
      <c r="W7" s="18" t="s">
        <v>52</v>
      </c>
      <c r="X7" s="18">
        <v>1</v>
      </c>
      <c r="Y7" s="18" t="s">
        <v>52</v>
      </c>
      <c r="Z7" s="18" t="s">
        <v>52</v>
      </c>
      <c r="AA7" s="6" t="s">
        <v>52</v>
      </c>
    </row>
    <row r="8" ht="48.75" customHeight="1"/>
  </sheetData>
  <mergeCells count="2">
    <mergeCell ref="A1:AA1"/>
    <mergeCell ref="A2:AA2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0"/>
  <sheetViews>
    <sheetView workbookViewId="0" topLeftCell="A1">
      <selection activeCell="AB6" sqref="AB6:AC9"/>
    </sheetView>
  </sheetViews>
  <sheetFormatPr defaultColWidth="9.140625" defaultRowHeight="15"/>
  <cols>
    <col min="1" max="1" width="3.8515625" style="0" customWidth="1"/>
    <col min="2" max="2" width="11.421875" style="0" customWidth="1"/>
    <col min="3" max="3" width="5.57421875" style="17" customWidth="1"/>
    <col min="4" max="4" width="7.28125" style="0" customWidth="1"/>
    <col min="5" max="5" width="6.140625" style="0" customWidth="1"/>
    <col min="6" max="6" width="7.7109375" style="0" customWidth="1"/>
    <col min="7" max="26" width="6.28125" style="0" customWidth="1"/>
    <col min="28" max="28" width="20.140625" style="0" customWidth="1"/>
  </cols>
  <sheetData>
    <row r="1" spans="1:26" s="4" customFormat="1" ht="23.25" customHeight="1">
      <c r="A1" s="141" t="s">
        <v>179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s="4" customFormat="1" ht="26.25" customHeight="1">
      <c r="A2" s="142" t="s">
        <v>107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3:4" s="4" customFormat="1" ht="15">
      <c r="C3" s="29"/>
      <c r="D3" s="29"/>
    </row>
    <row r="4" spans="1:28" s="4" customFormat="1" ht="63.75" customHeight="1">
      <c r="A4" s="2" t="s">
        <v>0</v>
      </c>
      <c r="B4" s="41" t="s">
        <v>1</v>
      </c>
      <c r="C4" s="42" t="s">
        <v>2</v>
      </c>
      <c r="D4" s="42" t="s">
        <v>3</v>
      </c>
      <c r="E4" s="47" t="s">
        <v>80</v>
      </c>
      <c r="F4" s="47" t="s">
        <v>81</v>
      </c>
      <c r="G4" s="47" t="s">
        <v>82</v>
      </c>
      <c r="H4" s="47" t="s">
        <v>83</v>
      </c>
      <c r="I4" s="47" t="s">
        <v>4</v>
      </c>
      <c r="J4" s="47" t="s">
        <v>84</v>
      </c>
      <c r="K4" s="47" t="s">
        <v>47</v>
      </c>
      <c r="L4" s="47" t="s">
        <v>85</v>
      </c>
      <c r="M4" s="47" t="s">
        <v>86</v>
      </c>
      <c r="N4" s="47" t="s">
        <v>110</v>
      </c>
      <c r="O4" s="47" t="s">
        <v>98</v>
      </c>
      <c r="P4" s="47" t="s">
        <v>87</v>
      </c>
      <c r="Q4" s="47" t="s">
        <v>88</v>
      </c>
      <c r="R4" s="47" t="s">
        <v>89</v>
      </c>
      <c r="S4" s="47" t="s">
        <v>90</v>
      </c>
      <c r="T4" s="47" t="s">
        <v>91</v>
      </c>
      <c r="U4" s="47" t="s">
        <v>92</v>
      </c>
      <c r="V4" s="47" t="s">
        <v>93</v>
      </c>
      <c r="W4" s="47" t="s">
        <v>94</v>
      </c>
      <c r="X4" s="47" t="s">
        <v>95</v>
      </c>
      <c r="Y4" s="47" t="s">
        <v>96</v>
      </c>
      <c r="Z4" s="47" t="s">
        <v>215</v>
      </c>
      <c r="AB4" s="86" t="s">
        <v>180</v>
      </c>
    </row>
    <row r="5" spans="1:27" s="4" customFormat="1" ht="38.25" customHeight="1">
      <c r="A5" s="3">
        <v>1</v>
      </c>
      <c r="B5" s="28" t="s">
        <v>5</v>
      </c>
      <c r="C5" s="42" t="s">
        <v>6</v>
      </c>
      <c r="D5" s="51">
        <f aca="true" t="shared" si="0" ref="D5:D9">SUM(E5:AA5)</f>
        <v>500</v>
      </c>
      <c r="E5" s="61">
        <v>30</v>
      </c>
      <c r="F5" s="61">
        <v>24</v>
      </c>
      <c r="G5" s="61">
        <v>24</v>
      </c>
      <c r="H5" s="61">
        <v>22</v>
      </c>
      <c r="I5" s="61">
        <v>22</v>
      </c>
      <c r="J5" s="61">
        <v>24</v>
      </c>
      <c r="K5" s="61">
        <v>22</v>
      </c>
      <c r="L5" s="61">
        <v>22</v>
      </c>
      <c r="M5" s="61">
        <v>22</v>
      </c>
      <c r="N5" s="61">
        <v>23</v>
      </c>
      <c r="O5" s="61">
        <v>24</v>
      </c>
      <c r="P5" s="61">
        <v>30</v>
      </c>
      <c r="Q5" s="61">
        <v>30</v>
      </c>
      <c r="R5" s="61">
        <v>20</v>
      </c>
      <c r="S5" s="61">
        <v>22</v>
      </c>
      <c r="T5" s="61">
        <v>22</v>
      </c>
      <c r="U5" s="61">
        <v>16</v>
      </c>
      <c r="V5" s="62">
        <v>16</v>
      </c>
      <c r="W5" s="61">
        <v>22</v>
      </c>
      <c r="X5" s="61">
        <v>28</v>
      </c>
      <c r="Y5" s="61">
        <v>20</v>
      </c>
      <c r="Z5" s="61">
        <v>15</v>
      </c>
      <c r="AA5" s="29"/>
    </row>
    <row r="6" spans="1:29" s="4" customFormat="1" ht="38.25" customHeight="1">
      <c r="A6" s="3">
        <v>2</v>
      </c>
      <c r="B6" s="28" t="s">
        <v>109</v>
      </c>
      <c r="C6" s="5" t="s">
        <v>6</v>
      </c>
      <c r="D6" s="51">
        <f t="shared" si="0"/>
        <v>500</v>
      </c>
      <c r="E6" s="61">
        <v>30</v>
      </c>
      <c r="F6" s="61">
        <v>24</v>
      </c>
      <c r="G6" s="61">
        <v>24</v>
      </c>
      <c r="H6" s="61">
        <v>22</v>
      </c>
      <c r="I6" s="61">
        <v>22</v>
      </c>
      <c r="J6" s="61">
        <v>24</v>
      </c>
      <c r="K6" s="61">
        <v>22</v>
      </c>
      <c r="L6" s="61">
        <v>22</v>
      </c>
      <c r="M6" s="61">
        <v>22</v>
      </c>
      <c r="N6" s="61">
        <v>23</v>
      </c>
      <c r="O6" s="61">
        <v>24</v>
      </c>
      <c r="P6" s="61">
        <v>30</v>
      </c>
      <c r="Q6" s="61">
        <v>30</v>
      </c>
      <c r="R6" s="61">
        <v>20</v>
      </c>
      <c r="S6" s="61">
        <v>22</v>
      </c>
      <c r="T6" s="61">
        <v>22</v>
      </c>
      <c r="U6" s="61">
        <v>16</v>
      </c>
      <c r="V6" s="62">
        <v>16</v>
      </c>
      <c r="W6" s="61">
        <v>22</v>
      </c>
      <c r="X6" s="61">
        <v>28</v>
      </c>
      <c r="Y6" s="61">
        <v>20</v>
      </c>
      <c r="Z6" s="61">
        <v>15</v>
      </c>
      <c r="AA6" s="29"/>
      <c r="AB6" s="159"/>
      <c r="AC6" s="159"/>
    </row>
    <row r="7" spans="1:29" s="4" customFormat="1" ht="41.25" customHeight="1">
      <c r="A7" s="3">
        <v>4</v>
      </c>
      <c r="B7" s="43" t="s">
        <v>108</v>
      </c>
      <c r="C7" s="42" t="s">
        <v>6</v>
      </c>
      <c r="D7" s="51">
        <f t="shared" si="0"/>
        <v>500</v>
      </c>
      <c r="E7" s="61">
        <v>30</v>
      </c>
      <c r="F7" s="61">
        <v>24</v>
      </c>
      <c r="G7" s="61">
        <v>24</v>
      </c>
      <c r="H7" s="61">
        <v>22</v>
      </c>
      <c r="I7" s="61">
        <v>22</v>
      </c>
      <c r="J7" s="61">
        <v>24</v>
      </c>
      <c r="K7" s="61">
        <v>22</v>
      </c>
      <c r="L7" s="61">
        <v>22</v>
      </c>
      <c r="M7" s="61">
        <v>22</v>
      </c>
      <c r="N7" s="61">
        <v>23</v>
      </c>
      <c r="O7" s="61">
        <v>24</v>
      </c>
      <c r="P7" s="61">
        <v>30</v>
      </c>
      <c r="Q7" s="61">
        <v>30</v>
      </c>
      <c r="R7" s="61">
        <v>20</v>
      </c>
      <c r="S7" s="61">
        <v>22</v>
      </c>
      <c r="T7" s="61">
        <v>22</v>
      </c>
      <c r="U7" s="61">
        <v>16</v>
      </c>
      <c r="V7" s="62">
        <v>16</v>
      </c>
      <c r="W7" s="61">
        <v>22</v>
      </c>
      <c r="X7" s="61">
        <v>28</v>
      </c>
      <c r="Y7" s="61">
        <v>20</v>
      </c>
      <c r="Z7" s="61">
        <v>15</v>
      </c>
      <c r="AA7" s="29"/>
      <c r="AB7" s="159"/>
      <c r="AC7" s="159"/>
    </row>
    <row r="8" spans="1:26" s="4" customFormat="1" ht="32.25" customHeight="1">
      <c r="A8" s="3">
        <v>5</v>
      </c>
      <c r="B8" s="2" t="s">
        <v>9</v>
      </c>
      <c r="C8" s="85" t="s">
        <v>17</v>
      </c>
      <c r="D8" s="51">
        <f>SUM(E8:AA8)</f>
        <v>5500</v>
      </c>
      <c r="E8" s="63">
        <v>330</v>
      </c>
      <c r="F8" s="63">
        <v>264</v>
      </c>
      <c r="G8" s="63">
        <v>264</v>
      </c>
      <c r="H8" s="63">
        <v>242</v>
      </c>
      <c r="I8" s="63">
        <v>242</v>
      </c>
      <c r="J8" s="63">
        <v>264</v>
      </c>
      <c r="K8" s="63">
        <v>242</v>
      </c>
      <c r="L8" s="63">
        <v>242</v>
      </c>
      <c r="M8" s="63">
        <v>242</v>
      </c>
      <c r="N8" s="63">
        <v>253</v>
      </c>
      <c r="O8" s="63">
        <v>264</v>
      </c>
      <c r="P8" s="63">
        <v>330</v>
      </c>
      <c r="Q8" s="63">
        <v>330</v>
      </c>
      <c r="R8" s="63">
        <v>220</v>
      </c>
      <c r="S8" s="63">
        <v>242</v>
      </c>
      <c r="T8" s="63">
        <v>242</v>
      </c>
      <c r="U8" s="63">
        <v>176</v>
      </c>
      <c r="V8" s="63">
        <v>176</v>
      </c>
      <c r="W8" s="63">
        <v>242</v>
      </c>
      <c r="X8" s="63">
        <v>308</v>
      </c>
      <c r="Y8" s="63">
        <v>220</v>
      </c>
      <c r="Z8" s="63">
        <v>165</v>
      </c>
    </row>
    <row r="9" spans="1:27" s="4" customFormat="1" ht="39" customHeight="1">
      <c r="A9" s="3">
        <v>6</v>
      </c>
      <c r="B9" s="2" t="s">
        <v>139</v>
      </c>
      <c r="C9" s="85" t="s">
        <v>8</v>
      </c>
      <c r="D9" s="51">
        <f t="shared" si="0"/>
        <v>40.00000000000001</v>
      </c>
      <c r="E9" s="61">
        <v>2.4</v>
      </c>
      <c r="F9" s="61">
        <v>1.92</v>
      </c>
      <c r="G9" s="61">
        <v>1.92</v>
      </c>
      <c r="H9" s="61">
        <v>1.76</v>
      </c>
      <c r="I9" s="61">
        <v>1.76</v>
      </c>
      <c r="J9" s="61">
        <v>1.92</v>
      </c>
      <c r="K9" s="61">
        <v>1.76</v>
      </c>
      <c r="L9" s="61">
        <v>1.76</v>
      </c>
      <c r="M9" s="61">
        <v>1.76</v>
      </c>
      <c r="N9" s="61">
        <v>1.84</v>
      </c>
      <c r="O9" s="61">
        <v>1.92</v>
      </c>
      <c r="P9" s="61">
        <v>2.4</v>
      </c>
      <c r="Q9" s="61">
        <v>2.4</v>
      </c>
      <c r="R9" s="61">
        <v>1.6</v>
      </c>
      <c r="S9" s="61">
        <v>1.76</v>
      </c>
      <c r="T9" s="61">
        <v>1.76</v>
      </c>
      <c r="U9" s="61">
        <v>1.28</v>
      </c>
      <c r="V9" s="61">
        <v>1.28</v>
      </c>
      <c r="W9" s="61">
        <v>1.76</v>
      </c>
      <c r="X9" s="61">
        <v>2.24</v>
      </c>
      <c r="Y9" s="61">
        <v>1.6</v>
      </c>
      <c r="Z9" s="61">
        <v>1.2</v>
      </c>
      <c r="AA9" s="53"/>
    </row>
    <row r="10" spans="3:26" s="4" customFormat="1" ht="15">
      <c r="C10" s="29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3:26" s="4" customFormat="1" ht="15">
      <c r="C11" s="29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3:26" s="4" customFormat="1" ht="15">
      <c r="C12" s="29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3:26" s="4" customFormat="1" ht="15">
      <c r="C13" s="29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="4" customFormat="1" ht="15">
      <c r="C14" s="29"/>
    </row>
    <row r="15" s="4" customFormat="1" ht="15">
      <c r="C15" s="29"/>
    </row>
    <row r="16" s="4" customFormat="1" ht="15">
      <c r="C16" s="29"/>
    </row>
    <row r="17" s="4" customFormat="1" ht="15">
      <c r="C17" s="29"/>
    </row>
    <row r="18" s="4" customFormat="1" ht="15">
      <c r="C18" s="29"/>
    </row>
    <row r="19" s="4" customFormat="1" ht="15">
      <c r="C19" s="29"/>
    </row>
    <row r="20" s="4" customFormat="1" ht="15">
      <c r="C20" s="29"/>
    </row>
    <row r="21" s="4" customFormat="1" ht="15">
      <c r="C21" s="29"/>
    </row>
    <row r="22" s="4" customFormat="1" ht="15">
      <c r="C22" s="29"/>
    </row>
    <row r="23" s="4" customFormat="1" ht="15">
      <c r="C23" s="29"/>
    </row>
    <row r="24" s="4" customFormat="1" ht="15">
      <c r="C24" s="29"/>
    </row>
    <row r="25" s="4" customFormat="1" ht="15">
      <c r="C25" s="29"/>
    </row>
    <row r="26" s="4" customFormat="1" ht="15">
      <c r="C26" s="29"/>
    </row>
    <row r="27" s="4" customFormat="1" ht="15">
      <c r="C27" s="29"/>
    </row>
    <row r="28" s="4" customFormat="1" ht="15">
      <c r="C28" s="29"/>
    </row>
    <row r="29" s="4" customFormat="1" ht="15">
      <c r="C29" s="29"/>
    </row>
    <row r="30" s="4" customFormat="1" ht="15">
      <c r="C30" s="29"/>
    </row>
  </sheetData>
  <mergeCells count="3">
    <mergeCell ref="A1:Z1"/>
    <mergeCell ref="A2:Z2"/>
    <mergeCell ref="AB6:AC7"/>
  </mergeCells>
  <printOptions/>
  <pageMargins left="0.61" right="0.2" top="0.75" bottom="0.75" header="0.3" footer="0.3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P8" sqref="P8:P9"/>
    </sheetView>
  </sheetViews>
  <sheetFormatPr defaultColWidth="9.140625" defaultRowHeight="15"/>
  <cols>
    <col min="1" max="1" width="6.8515625" style="0" customWidth="1"/>
    <col min="2" max="2" width="21.28125" style="0" customWidth="1"/>
    <col min="3" max="3" width="6.57421875" style="0" customWidth="1"/>
    <col min="4" max="5" width="10.28125" style="0" customWidth="1"/>
    <col min="6" max="11" width="11.28125" style="0" customWidth="1"/>
    <col min="12" max="12" width="12.28125" style="0" customWidth="1"/>
    <col min="13" max="13" width="11.28125" style="0" customWidth="1"/>
    <col min="14" max="14" width="12.00390625" style="0" customWidth="1"/>
    <col min="15" max="15" width="4.7109375" style="0" customWidth="1"/>
    <col min="16" max="16" width="19.140625" style="0" customWidth="1"/>
  </cols>
  <sheetData>
    <row r="1" spans="1:14" s="4" customFormat="1" ht="24" customHeight="1">
      <c r="A1" s="141" t="s">
        <v>179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s="4" customFormat="1" ht="26.25" customHeight="1">
      <c r="A2" s="142" t="s">
        <v>111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3:4" s="4" customFormat="1" ht="15">
      <c r="C3" s="29"/>
      <c r="D3" s="29"/>
    </row>
    <row r="4" spans="1:16" s="4" customFormat="1" ht="38.25" customHeight="1">
      <c r="A4" s="44" t="s">
        <v>0</v>
      </c>
      <c r="B4" s="44" t="s">
        <v>1</v>
      </c>
      <c r="C4" s="45" t="s">
        <v>2</v>
      </c>
      <c r="D4" s="45" t="s">
        <v>3</v>
      </c>
      <c r="E4" s="91" t="s">
        <v>112</v>
      </c>
      <c r="F4" s="91" t="s">
        <v>89</v>
      </c>
      <c r="G4" s="91" t="s">
        <v>87</v>
      </c>
      <c r="H4" s="91" t="s">
        <v>91</v>
      </c>
      <c r="I4" s="91" t="s">
        <v>90</v>
      </c>
      <c r="J4" s="91" t="s">
        <v>113</v>
      </c>
      <c r="K4" s="91" t="s">
        <v>96</v>
      </c>
      <c r="L4" s="91" t="s">
        <v>114</v>
      </c>
      <c r="M4" s="91" t="s">
        <v>169</v>
      </c>
      <c r="N4" s="92" t="s">
        <v>170</v>
      </c>
      <c r="P4" s="86" t="s">
        <v>180</v>
      </c>
    </row>
    <row r="5" spans="1:14" s="4" customFormat="1" ht="38.25" customHeight="1">
      <c r="A5" s="68">
        <v>1</v>
      </c>
      <c r="B5" s="46" t="s">
        <v>186</v>
      </c>
      <c r="C5" s="68" t="s">
        <v>6</v>
      </c>
      <c r="D5" s="51">
        <f>SUM(E5:N5)</f>
        <v>1000</v>
      </c>
      <c r="E5" s="38">
        <v>100</v>
      </c>
      <c r="F5" s="38">
        <v>50</v>
      </c>
      <c r="G5" s="38">
        <v>100</v>
      </c>
      <c r="H5" s="38">
        <v>50</v>
      </c>
      <c r="I5" s="38">
        <v>100</v>
      </c>
      <c r="J5" s="38">
        <v>80</v>
      </c>
      <c r="K5" s="38">
        <v>70</v>
      </c>
      <c r="L5" s="38">
        <v>100</v>
      </c>
      <c r="M5" s="38">
        <v>200</v>
      </c>
      <c r="N5" s="20">
        <v>150</v>
      </c>
    </row>
    <row r="6" spans="1:14" s="4" customFormat="1" ht="38.25" customHeight="1">
      <c r="A6" s="68">
        <v>2</v>
      </c>
      <c r="B6" s="46" t="s">
        <v>109</v>
      </c>
      <c r="C6" s="68" t="s">
        <v>6</v>
      </c>
      <c r="D6" s="51">
        <f aca="true" t="shared" si="0" ref="D6:D9">SUM(E6:N6)</f>
        <v>1000</v>
      </c>
      <c r="E6" s="38">
        <v>100</v>
      </c>
      <c r="F6" s="38">
        <v>50</v>
      </c>
      <c r="G6" s="38">
        <v>100</v>
      </c>
      <c r="H6" s="38">
        <v>50</v>
      </c>
      <c r="I6" s="38">
        <v>100</v>
      </c>
      <c r="J6" s="38">
        <v>80</v>
      </c>
      <c r="K6" s="38">
        <v>70</v>
      </c>
      <c r="L6" s="38">
        <v>100</v>
      </c>
      <c r="M6" s="38">
        <v>200</v>
      </c>
      <c r="N6" s="20">
        <v>150</v>
      </c>
    </row>
    <row r="7" spans="1:14" s="4" customFormat="1" ht="38.25" customHeight="1">
      <c r="A7" s="68">
        <v>3</v>
      </c>
      <c r="B7" s="46" t="s">
        <v>108</v>
      </c>
      <c r="C7" s="5" t="s">
        <v>6</v>
      </c>
      <c r="D7" s="51">
        <f t="shared" si="0"/>
        <v>1000</v>
      </c>
      <c r="E7" s="38">
        <v>100</v>
      </c>
      <c r="F7" s="38">
        <v>50</v>
      </c>
      <c r="G7" s="38">
        <v>100</v>
      </c>
      <c r="H7" s="38">
        <v>50</v>
      </c>
      <c r="I7" s="38">
        <v>100</v>
      </c>
      <c r="J7" s="38">
        <v>80</v>
      </c>
      <c r="K7" s="38">
        <v>70</v>
      </c>
      <c r="L7" s="38">
        <v>100</v>
      </c>
      <c r="M7" s="38">
        <v>200</v>
      </c>
      <c r="N7" s="20">
        <v>150</v>
      </c>
    </row>
    <row r="8" spans="1:14" s="4" customFormat="1" ht="38.25" customHeight="1">
      <c r="A8" s="68">
        <v>4</v>
      </c>
      <c r="B8" s="2" t="s">
        <v>9</v>
      </c>
      <c r="C8" s="68" t="s">
        <v>17</v>
      </c>
      <c r="D8" s="51">
        <f>SUM(E8:N8)</f>
        <v>11000</v>
      </c>
      <c r="E8" s="20">
        <v>1100</v>
      </c>
      <c r="F8" s="20">
        <v>550</v>
      </c>
      <c r="G8" s="20">
        <v>1100</v>
      </c>
      <c r="H8" s="20">
        <v>550</v>
      </c>
      <c r="I8" s="20">
        <v>1100</v>
      </c>
      <c r="J8" s="20">
        <v>880</v>
      </c>
      <c r="K8" s="20">
        <v>770</v>
      </c>
      <c r="L8" s="20">
        <v>1100</v>
      </c>
      <c r="M8" s="68">
        <v>2200</v>
      </c>
      <c r="N8" s="20">
        <v>1650</v>
      </c>
    </row>
    <row r="9" spans="1:14" s="4" customFormat="1" ht="40.5" customHeight="1">
      <c r="A9" s="68">
        <v>5</v>
      </c>
      <c r="B9" s="2" t="s">
        <v>140</v>
      </c>
      <c r="C9" s="68" t="s">
        <v>8</v>
      </c>
      <c r="D9" s="51">
        <f t="shared" si="0"/>
        <v>76</v>
      </c>
      <c r="E9" s="20">
        <v>7</v>
      </c>
      <c r="F9" s="20">
        <v>4</v>
      </c>
      <c r="G9" s="20">
        <v>7</v>
      </c>
      <c r="H9" s="20">
        <v>4</v>
      </c>
      <c r="I9" s="20">
        <v>7</v>
      </c>
      <c r="J9" s="20">
        <v>6.4</v>
      </c>
      <c r="K9" s="20">
        <v>5.6000000000000005</v>
      </c>
      <c r="L9" s="20">
        <v>7</v>
      </c>
      <c r="M9" s="20">
        <v>16</v>
      </c>
      <c r="N9" s="20">
        <v>12</v>
      </c>
    </row>
    <row r="10" s="4" customFormat="1" ht="15"/>
    <row r="11" s="4" customFormat="1" ht="15"/>
    <row r="12" s="4" customFormat="1" ht="15"/>
    <row r="13" s="4" customFormat="1" ht="15"/>
    <row r="14" s="4" customFormat="1" ht="15"/>
    <row r="15" spans="5:13" ht="15">
      <c r="E15" s="4"/>
      <c r="F15" s="4"/>
      <c r="G15" s="4"/>
      <c r="H15" s="4"/>
      <c r="I15" s="4"/>
      <c r="J15" s="4"/>
      <c r="K15" s="4"/>
      <c r="L15" s="4"/>
      <c r="M15" s="4"/>
    </row>
    <row r="16" spans="5:13" ht="15">
      <c r="E16" s="4"/>
      <c r="F16" s="4"/>
      <c r="G16" s="4"/>
      <c r="H16" s="4"/>
      <c r="I16" s="4"/>
      <c r="J16" s="4"/>
      <c r="K16" s="4"/>
      <c r="L16" s="4"/>
      <c r="M16" s="4"/>
    </row>
    <row r="17" spans="5:13" ht="15">
      <c r="E17" s="4"/>
      <c r="F17" s="4"/>
      <c r="G17" s="4"/>
      <c r="H17" s="4"/>
      <c r="I17" s="4"/>
      <c r="J17" s="4"/>
      <c r="K17" s="4"/>
      <c r="L17" s="4"/>
      <c r="M17" s="4"/>
    </row>
    <row r="18" ht="15">
      <c r="E18" s="4"/>
    </row>
  </sheetData>
  <mergeCells count="2">
    <mergeCell ref="A1:N1"/>
    <mergeCell ref="A2:N2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P9" sqref="P9:P10"/>
    </sheetView>
  </sheetViews>
  <sheetFormatPr defaultColWidth="9.140625" defaultRowHeight="15"/>
  <cols>
    <col min="1" max="1" width="4.421875" style="17" customWidth="1"/>
    <col min="2" max="2" width="22.140625" style="0" customWidth="1"/>
    <col min="3" max="3" width="7.421875" style="0" customWidth="1"/>
    <col min="4" max="4" width="10.57421875" style="0" customWidth="1"/>
    <col min="5" max="5" width="10.8515625" style="0" customWidth="1"/>
    <col min="6" max="6" width="11.7109375" style="0" customWidth="1"/>
    <col min="7" max="7" width="12.28125" style="0" customWidth="1"/>
    <col min="8" max="8" width="11.421875" style="0" customWidth="1"/>
    <col min="9" max="9" width="11.7109375" style="0" customWidth="1"/>
    <col min="10" max="10" width="11.140625" style="0" customWidth="1"/>
    <col min="11" max="11" width="11.7109375" style="0" customWidth="1"/>
    <col min="12" max="12" width="10.7109375" style="0" customWidth="1"/>
    <col min="13" max="13" width="11.7109375" style="111" customWidth="1"/>
    <col min="14" max="14" width="11.7109375" style="0" customWidth="1"/>
    <col min="16" max="16" width="19.57421875" style="0" customWidth="1"/>
  </cols>
  <sheetData>
    <row r="2" spans="1:14" s="4" customFormat="1" ht="15.75">
      <c r="A2" s="141" t="s">
        <v>179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s="4" customFormat="1" ht="24" customHeight="1">
      <c r="A3" s="142" t="s">
        <v>115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="4" customFormat="1" ht="15">
      <c r="A4" s="29"/>
    </row>
    <row r="5" spans="1:16" s="4" customFormat="1" ht="30" customHeight="1">
      <c r="A5" s="3" t="s">
        <v>0</v>
      </c>
      <c r="B5" s="2" t="s">
        <v>1</v>
      </c>
      <c r="C5" s="3" t="s">
        <v>2</v>
      </c>
      <c r="D5" s="3" t="s">
        <v>3</v>
      </c>
      <c r="E5" s="3" t="s">
        <v>90</v>
      </c>
      <c r="F5" s="3" t="s">
        <v>116</v>
      </c>
      <c r="G5" s="3" t="s">
        <v>86</v>
      </c>
      <c r="H5" s="132" t="s">
        <v>85</v>
      </c>
      <c r="I5" s="3" t="s">
        <v>113</v>
      </c>
      <c r="J5" s="3" t="s">
        <v>91</v>
      </c>
      <c r="K5" s="3" t="s">
        <v>95</v>
      </c>
      <c r="L5" s="87" t="s">
        <v>96</v>
      </c>
      <c r="M5" s="132" t="s">
        <v>114</v>
      </c>
      <c r="N5" s="132" t="s">
        <v>214</v>
      </c>
      <c r="P5" s="86" t="s">
        <v>180</v>
      </c>
    </row>
    <row r="6" spans="1:14" s="4" customFormat="1" ht="36.75" customHeight="1">
      <c r="A6" s="3">
        <v>1</v>
      </c>
      <c r="B6" s="2" t="s">
        <v>5</v>
      </c>
      <c r="C6" s="87" t="s">
        <v>6</v>
      </c>
      <c r="D6" s="51">
        <f>SUM(E6:N6)</f>
        <v>300</v>
      </c>
      <c r="E6" s="20">
        <v>30</v>
      </c>
      <c r="F6" s="20">
        <v>50</v>
      </c>
      <c r="G6" s="20">
        <v>24</v>
      </c>
      <c r="H6" s="20">
        <v>22</v>
      </c>
      <c r="I6" s="20">
        <v>40</v>
      </c>
      <c r="J6" s="20">
        <v>22</v>
      </c>
      <c r="K6" s="20">
        <v>22</v>
      </c>
      <c r="L6" s="20">
        <v>20</v>
      </c>
      <c r="M6" s="20">
        <v>60</v>
      </c>
      <c r="N6" s="20">
        <v>10</v>
      </c>
    </row>
    <row r="7" spans="1:15" s="4" customFormat="1" ht="36.75" customHeight="1">
      <c r="A7" s="3">
        <v>2</v>
      </c>
      <c r="B7" s="2" t="s">
        <v>109</v>
      </c>
      <c r="C7" s="87" t="s">
        <v>6</v>
      </c>
      <c r="D7" s="51">
        <f aca="true" t="shared" si="0" ref="D7:D10">SUM(E7:N7)</f>
        <v>300</v>
      </c>
      <c r="E7" s="20">
        <v>30</v>
      </c>
      <c r="F7" s="20">
        <v>50</v>
      </c>
      <c r="G7" s="20">
        <v>24</v>
      </c>
      <c r="H7" s="20">
        <v>22</v>
      </c>
      <c r="I7" s="20">
        <v>40</v>
      </c>
      <c r="J7" s="20">
        <v>22</v>
      </c>
      <c r="K7" s="20">
        <v>22</v>
      </c>
      <c r="L7" s="20">
        <v>20</v>
      </c>
      <c r="M7" s="20">
        <v>60</v>
      </c>
      <c r="N7" s="20">
        <v>10</v>
      </c>
      <c r="O7" s="29"/>
    </row>
    <row r="8" spans="1:15" s="4" customFormat="1" ht="36.75" customHeight="1">
      <c r="A8" s="3">
        <v>3</v>
      </c>
      <c r="B8" s="28" t="s">
        <v>108</v>
      </c>
      <c r="C8" s="87" t="s">
        <v>6</v>
      </c>
      <c r="D8" s="51">
        <f t="shared" si="0"/>
        <v>300</v>
      </c>
      <c r="E8" s="20">
        <v>30</v>
      </c>
      <c r="F8" s="20">
        <v>50</v>
      </c>
      <c r="G8" s="20">
        <v>24</v>
      </c>
      <c r="H8" s="20">
        <v>22</v>
      </c>
      <c r="I8" s="20">
        <v>40</v>
      </c>
      <c r="J8" s="20">
        <v>22</v>
      </c>
      <c r="K8" s="20">
        <v>22</v>
      </c>
      <c r="L8" s="20">
        <v>20</v>
      </c>
      <c r="M8" s="20">
        <v>60</v>
      </c>
      <c r="N8" s="20">
        <v>10</v>
      </c>
      <c r="O8" s="29"/>
    </row>
    <row r="9" spans="1:14" s="4" customFormat="1" ht="36.75" customHeight="1">
      <c r="A9" s="3">
        <v>4</v>
      </c>
      <c r="B9" s="40" t="s">
        <v>9</v>
      </c>
      <c r="C9" s="7" t="s">
        <v>17</v>
      </c>
      <c r="D9" s="51">
        <f t="shared" si="0"/>
        <v>3300</v>
      </c>
      <c r="E9" s="20">
        <v>330</v>
      </c>
      <c r="F9" s="20">
        <v>550</v>
      </c>
      <c r="G9" s="20">
        <v>264</v>
      </c>
      <c r="H9" s="20">
        <v>242</v>
      </c>
      <c r="I9" s="20">
        <v>440</v>
      </c>
      <c r="J9" s="20">
        <v>242</v>
      </c>
      <c r="K9" s="20">
        <v>242</v>
      </c>
      <c r="L9" s="20">
        <v>220</v>
      </c>
      <c r="M9" s="20">
        <v>660</v>
      </c>
      <c r="N9" s="20">
        <v>110</v>
      </c>
    </row>
    <row r="10" spans="1:14" s="4" customFormat="1" ht="39" customHeight="1">
      <c r="A10" s="3">
        <v>5</v>
      </c>
      <c r="B10" s="2" t="s">
        <v>140</v>
      </c>
      <c r="C10" s="87" t="s">
        <v>8</v>
      </c>
      <c r="D10" s="51">
        <f t="shared" si="0"/>
        <v>24.000000000000004</v>
      </c>
      <c r="E10" s="20">
        <v>2.4</v>
      </c>
      <c r="F10" s="20">
        <v>4</v>
      </c>
      <c r="G10" s="20">
        <v>1.92</v>
      </c>
      <c r="H10" s="20">
        <v>1.76</v>
      </c>
      <c r="I10" s="20">
        <v>3.2</v>
      </c>
      <c r="J10" s="20">
        <v>1.76</v>
      </c>
      <c r="K10" s="20">
        <v>1.76</v>
      </c>
      <c r="L10" s="20">
        <v>1.6</v>
      </c>
      <c r="M10" s="20">
        <v>4.8</v>
      </c>
      <c r="N10" s="20">
        <v>0.8</v>
      </c>
    </row>
    <row r="11" s="4" customFormat="1" ht="15">
      <c r="A11" s="29"/>
    </row>
    <row r="12" spans="5:14" ht="15"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5:14" ht="15"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5:14" ht="15"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spans="5:14" ht="15"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5:14" ht="15"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7" ht="15">
      <c r="E17" s="65"/>
    </row>
  </sheetData>
  <mergeCells count="2">
    <mergeCell ref="A2:N2"/>
    <mergeCell ref="A3:N3"/>
  </mergeCells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2020-04-21T05:41:59Z</dcterms:modified>
  <cp:category/>
  <cp:version/>
  <cp:contentType/>
  <cp:contentStatus/>
</cp:coreProperties>
</file>