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21" activeTab="0"/>
  </bookViews>
  <sheets>
    <sheet name="Sheet2" sheetId="1" r:id="rId1"/>
    <sheet name="Intensive +Running" sheetId="2" r:id="rId2"/>
    <sheet name="Nat. Fish Seed + Estt of fish" sheetId="3" r:id="rId3"/>
    <sheet name="AHRD+2415 Research" sheetId="4" r:id="rId4"/>
    <sheet name="Wel. SC" sheetId="5" r:id="rId5"/>
    <sheet name="Ornamental" sheetId="6" r:id="rId6"/>
    <sheet name="Dev. of Fresh Water" sheetId="7" r:id="rId7"/>
    <sheet name="Water Logged" sheetId="8" r:id="rId8"/>
    <sheet name="Saline" sheetId="9" r:id="rId9"/>
    <sheet name="Inland Cap" sheetId="10" r:id="rId10"/>
    <sheet name="Skill Dev." sheetId="11" r:id="rId11"/>
    <sheet name="RAS" sheetId="12" r:id="rId12"/>
    <sheet name="RKVY" sheetId="13" r:id="rId13"/>
    <sheet name="Mobile retail fish" sheetId="14" r:id="rId14"/>
    <sheet name="Pelleted feed Plant" sheetId="15" r:id="rId15"/>
    <sheet name="Pearl Cul" sheetId="16" r:id="rId16"/>
    <sheet name="Sheet1" sheetId="17" r:id="rId17"/>
  </sheets>
  <definedNames/>
  <calcPr fullCalcOnLoad="1"/>
</workbook>
</file>

<file path=xl/sharedStrings.xml><?xml version="1.0" encoding="utf-8"?>
<sst xmlns="http://schemas.openxmlformats.org/spreadsheetml/2006/main" count="850" uniqueCount="191">
  <si>
    <t>Sr. No.</t>
  </si>
  <si>
    <t>Item</t>
  </si>
  <si>
    <t>Unit</t>
  </si>
  <si>
    <t>Total</t>
  </si>
  <si>
    <t>D.FO. KRL</t>
  </si>
  <si>
    <t>Coverage of water area</t>
  </si>
  <si>
    <t>Hect.</t>
  </si>
  <si>
    <t>Stocking of fish Fingerling</t>
  </si>
  <si>
    <t>Lakh</t>
  </si>
  <si>
    <t>Fish Production</t>
  </si>
  <si>
    <t>Tonne</t>
  </si>
  <si>
    <t>Water/Soil Analysis of ponds</t>
  </si>
  <si>
    <t>No.</t>
  </si>
  <si>
    <t>2.  Deep Tubwell</t>
  </si>
  <si>
    <t>3. Aearator</t>
  </si>
  <si>
    <t>Excavation of Pond in Community Ponds</t>
  </si>
  <si>
    <t>Awarness Camps</t>
  </si>
  <si>
    <t>Fish Production in Natural Water</t>
  </si>
  <si>
    <t>M.T.</t>
  </si>
  <si>
    <t>A</t>
  </si>
  <si>
    <t>Fish Seed Production Unit/ Hatcheries (New &amp; Old)</t>
  </si>
  <si>
    <t>Fish Fingerling</t>
  </si>
  <si>
    <t>DFO  AMB</t>
  </si>
  <si>
    <t xml:space="preserve"> DFO  YNR</t>
  </si>
  <si>
    <t>DFO  KTL</t>
  </si>
  <si>
    <t>DFO  KKR</t>
  </si>
  <si>
    <t>DFO  PNP</t>
  </si>
  <si>
    <t>DFO  SNP</t>
  </si>
  <si>
    <t>DFO  FBD</t>
  </si>
  <si>
    <t>DFO  GRG</t>
  </si>
  <si>
    <t>DFO  NUH</t>
  </si>
  <si>
    <t>DFO  PWL</t>
  </si>
  <si>
    <t>DFO  RTK</t>
  </si>
  <si>
    <t>DFO  JND</t>
  </si>
  <si>
    <t>DFO  BHN</t>
  </si>
  <si>
    <t>DFO  HSR</t>
  </si>
  <si>
    <t>DFO  SRS</t>
  </si>
  <si>
    <t>DFO  REW</t>
  </si>
  <si>
    <t>DFO  NNL</t>
  </si>
  <si>
    <t>DFO  PKL</t>
  </si>
  <si>
    <t>DFO  JHJ</t>
  </si>
  <si>
    <t>DFO  FTBD</t>
  </si>
  <si>
    <t>Total Target</t>
  </si>
  <si>
    <t>FFM Hisar</t>
  </si>
  <si>
    <t>FFM Kakroi</t>
  </si>
  <si>
    <t>FFM Damdama</t>
  </si>
  <si>
    <t>FFM Tohana</t>
  </si>
  <si>
    <t>FFM Jhajjar</t>
  </si>
  <si>
    <t>FFM Saidpura</t>
  </si>
  <si>
    <t>DFO SNP</t>
  </si>
  <si>
    <t>FFM Sampla</t>
  </si>
  <si>
    <t>FFM Lisana</t>
  </si>
  <si>
    <t>DFO KTL (Mundri)</t>
  </si>
  <si>
    <t>D.F.O. SRS (Ottu)</t>
  </si>
  <si>
    <t>-</t>
  </si>
  <si>
    <t>Govt. Fish Seed Farm</t>
  </si>
  <si>
    <t>Private Fish Seed Farm</t>
  </si>
  <si>
    <t>Target</t>
  </si>
  <si>
    <t>ARTI Hisar</t>
  </si>
  <si>
    <t>Demonstrations</t>
  </si>
  <si>
    <t>Lecture delivered</t>
  </si>
  <si>
    <t>Film Shows</t>
  </si>
  <si>
    <t>Soil &amp; Samples</t>
  </si>
  <si>
    <t>Diagnosing Fish Disease samples</t>
  </si>
  <si>
    <t>Training to Fish Farmers</t>
  </si>
  <si>
    <t>In service training to Officer/Para Fisheries Staff</t>
  </si>
  <si>
    <t>Refresher Courses to fish farmers</t>
  </si>
  <si>
    <t>Refresher Courses to Govt. Fisherman</t>
  </si>
  <si>
    <t>Refresher Courses to Pvt. Fisherman</t>
  </si>
  <si>
    <t xml:space="preserve">Inspection </t>
  </si>
  <si>
    <t>Inspections</t>
  </si>
  <si>
    <t>DFO    AMB</t>
  </si>
  <si>
    <t>DFO   KTL</t>
  </si>
  <si>
    <t>DFO   KKR</t>
  </si>
  <si>
    <t>Awareness Camp/Fish Seed Ranching</t>
  </si>
  <si>
    <t>Angling Competition</t>
  </si>
  <si>
    <t>DFO  KRL</t>
  </si>
  <si>
    <t>DFO KRL</t>
  </si>
  <si>
    <t>Training to Fishermen/Fish Farmer</t>
  </si>
  <si>
    <t>1st Year lease money subsidy</t>
  </si>
  <si>
    <t>Purchase of Nets</t>
  </si>
  <si>
    <t>Notified Water Units</t>
  </si>
  <si>
    <t xml:space="preserve">Subsidy on inputs </t>
  </si>
  <si>
    <t>Grant to Panchayat for Renovation of Ponds</t>
  </si>
  <si>
    <t>Subsidy on establishment of small and medium scale backyard hatchery unit</t>
  </si>
  <si>
    <t>DFO AMB</t>
  </si>
  <si>
    <t xml:space="preserve"> DFO YNR</t>
  </si>
  <si>
    <t>DFO KTL</t>
  </si>
  <si>
    <t>DFO KKR</t>
  </si>
  <si>
    <t>DFO PNP</t>
  </si>
  <si>
    <t>DFO FBD</t>
  </si>
  <si>
    <t>DFO GRG</t>
  </si>
  <si>
    <t>DFO RTK</t>
  </si>
  <si>
    <t>DFO JND</t>
  </si>
  <si>
    <t>DFO BHN</t>
  </si>
  <si>
    <t>DFO HSR</t>
  </si>
  <si>
    <t>DFO SRS</t>
  </si>
  <si>
    <t>DFO REW</t>
  </si>
  <si>
    <t>DFO NNL</t>
  </si>
  <si>
    <t>DFO PKL</t>
  </si>
  <si>
    <t>DFO JHJ</t>
  </si>
  <si>
    <t>DFO FTBD</t>
  </si>
  <si>
    <t>DFO NUH</t>
  </si>
  <si>
    <t>DFO PWL</t>
  </si>
  <si>
    <t>Whole Sale fish Shop</t>
  </si>
  <si>
    <t>Retailer  Sale fish Shop</t>
  </si>
  <si>
    <t>Small</t>
  </si>
  <si>
    <t>Medium</t>
  </si>
  <si>
    <t>DFO SNP (Rohat)</t>
  </si>
  <si>
    <t>DFO YNR (Dadupur)</t>
  </si>
  <si>
    <t>D.F.O. AMB (Jansui)</t>
  </si>
  <si>
    <t>FFM FBD (Badkhal)</t>
  </si>
  <si>
    <t xml:space="preserve">Establishment of Hi-tech and Ultra Modern Ornamental Fish Hatchery </t>
  </si>
  <si>
    <t xml:space="preserve"> Scheme for The Ornamental Fisheries</t>
  </si>
  <si>
    <t xml:space="preserve">CCS Development of Fresh Water Aquaculture under Blue Revolution </t>
  </si>
  <si>
    <t>Input Subsidy</t>
  </si>
  <si>
    <t>Excavation</t>
  </si>
  <si>
    <t>Renovation</t>
  </si>
  <si>
    <t>DFO MWT</t>
  </si>
  <si>
    <t>CSS for the Development of Water Logged Area under Blue Revolution</t>
  </si>
  <si>
    <t xml:space="preserve"> DFO JHJ</t>
  </si>
  <si>
    <t>DFO Mewat</t>
  </si>
  <si>
    <t>DFO Palwal</t>
  </si>
  <si>
    <t>CSS for Utilization of Saline Ground Water under Blue Revolution</t>
  </si>
  <si>
    <t xml:space="preserve">Saline Water Fish Culture </t>
  </si>
  <si>
    <t xml:space="preserve"> DFO RTK</t>
  </si>
  <si>
    <t>DFO FTB</t>
  </si>
  <si>
    <t xml:space="preserve">CSS for Inland Capture Fisheries (Village Ponds, Tanks etc.) under Blue Revolution </t>
  </si>
  <si>
    <t>Craft and Gear (Net, Boat etc.)</t>
  </si>
  <si>
    <t xml:space="preserve">Riverine Fisheries conservation and Awareness Programme </t>
  </si>
  <si>
    <t xml:space="preserve">CCS Establishment of the Recirculating Aquaculutre System (RAS) under Blue Revolution </t>
  </si>
  <si>
    <t>Nos.</t>
  </si>
  <si>
    <t>Promotion of White Shrimp Culture</t>
  </si>
  <si>
    <t>Scheme for Intensive Fisheries Development Programme</t>
  </si>
  <si>
    <t>Scheme for National Fish Seed Programme</t>
  </si>
  <si>
    <t xml:space="preserve"> Scheme for Agricultural Human Resources Development </t>
  </si>
  <si>
    <t>Scheme for Welfare of Scheduled Caste Families</t>
  </si>
  <si>
    <t>Subsidy on :          1. Shallow Tubwell</t>
  </si>
  <si>
    <t>DDF Gurgaon</t>
  </si>
  <si>
    <t>DDF Rohtak</t>
  </si>
  <si>
    <t>DDF Jyotisar</t>
  </si>
  <si>
    <t>DDF Hisar</t>
  </si>
  <si>
    <t>(a)</t>
  </si>
  <si>
    <t>(b)</t>
  </si>
  <si>
    <t>Scheme for the Training  Skill Development and Capacity Building to Fish Farmers in all Fisheries related activity in Inland Fisheries</t>
  </si>
  <si>
    <t>NO.</t>
  </si>
  <si>
    <t>Scheme for the Infrastructure for setting up of Mobile/Retail Fish Outlet (Kiosk)</t>
  </si>
  <si>
    <t>Infrastructure for setting up of Mobile/Retail Fish Outlet (Kiosk)</t>
  </si>
  <si>
    <t>Scheme for the Large (formulated pellet feed plant of a minimum capacity @ 6 to 10 tonne/ hour or more)</t>
  </si>
  <si>
    <t>Large (formulated pellet feed plant of a minimum capacity @ 6 to 10 tonne/ hour or more)</t>
  </si>
  <si>
    <t>Scheme for the Pearl Culture (Marine &amp; Fresh Water)</t>
  </si>
  <si>
    <t>Pearl Culture Unit</t>
  </si>
  <si>
    <t>Training</t>
  </si>
  <si>
    <t>Shrimp Production</t>
  </si>
  <si>
    <t xml:space="preserve">Stocking </t>
  </si>
  <si>
    <t>Stocking</t>
  </si>
  <si>
    <t>DFO  Ch.Ddr</t>
  </si>
  <si>
    <t>DFO  ChDri</t>
  </si>
  <si>
    <t>DFO ChDri</t>
  </si>
  <si>
    <t xml:space="preserve">Estt. of the Recirculating Aquaculutre System (RAS) </t>
  </si>
  <si>
    <t>Districtwise and Schemewise Physical Targets for the year 2019-20</t>
  </si>
  <si>
    <t>DFO  MWT</t>
  </si>
  <si>
    <t>C.C. 217</t>
  </si>
  <si>
    <t>IMC 641</t>
  </si>
  <si>
    <t>Fingerling Production (858 Lakh)</t>
  </si>
  <si>
    <t xml:space="preserve">Promotion of White Shrimp Culture (L.vannamei) under Rashtriya Krishi Vikas Yojana </t>
  </si>
  <si>
    <t>PUA</t>
  </si>
  <si>
    <t>Salary</t>
  </si>
  <si>
    <t>Wages</t>
  </si>
  <si>
    <t>Dearness Allow.</t>
  </si>
  <si>
    <t>Travelling Allow.</t>
  </si>
  <si>
    <t>Motor Vehicle</t>
  </si>
  <si>
    <t>POL</t>
  </si>
  <si>
    <t>LTC</t>
  </si>
  <si>
    <t>Ex-Gratia</t>
  </si>
  <si>
    <t>Total of Quarter</t>
  </si>
  <si>
    <t>Office Expenses</t>
  </si>
  <si>
    <t>Rent, Rent &amp; Tax</t>
  </si>
  <si>
    <t>Minor Work</t>
  </si>
  <si>
    <t>Maintinance of Farm</t>
  </si>
  <si>
    <t>Store &amp; Equipment</t>
  </si>
  <si>
    <t>Medical Reimbursment</t>
  </si>
  <si>
    <t>Contractual Service</t>
  </si>
  <si>
    <t>Energy Charges</t>
  </si>
  <si>
    <r>
      <t>1</t>
    </r>
    <r>
      <rPr>
        <b/>
        <vertAlign val="superscript"/>
        <sz val="8"/>
        <color indexed="8"/>
        <rFont val="Times New Roman"/>
        <family val="1"/>
      </rPr>
      <t>st</t>
    </r>
    <r>
      <rPr>
        <b/>
        <sz val="8"/>
        <color indexed="8"/>
        <rFont val="Times New Roman"/>
        <family val="1"/>
      </rPr>
      <t xml:space="preserve"> Qtr.</t>
    </r>
  </si>
  <si>
    <r>
      <t>2</t>
    </r>
    <r>
      <rPr>
        <b/>
        <vertAlign val="superscript"/>
        <sz val="8"/>
        <color indexed="8"/>
        <rFont val="Times New Roman"/>
        <family val="1"/>
      </rPr>
      <t>nd</t>
    </r>
    <r>
      <rPr>
        <b/>
        <sz val="8"/>
        <color indexed="8"/>
        <rFont val="Times New Roman"/>
        <family val="1"/>
      </rPr>
      <t xml:space="preserve">  Qtr.</t>
    </r>
  </si>
  <si>
    <r>
      <t>3</t>
    </r>
    <r>
      <rPr>
        <b/>
        <vertAlign val="superscript"/>
        <sz val="8"/>
        <color indexed="8"/>
        <rFont val="Times New Roman"/>
        <family val="1"/>
      </rPr>
      <t>rd</t>
    </r>
    <r>
      <rPr>
        <b/>
        <sz val="8"/>
        <color indexed="8"/>
        <rFont val="Times New Roman"/>
        <family val="1"/>
      </rPr>
      <t xml:space="preserve"> Qtr.</t>
    </r>
  </si>
  <si>
    <r>
      <t>4</t>
    </r>
    <r>
      <rPr>
        <b/>
        <vertAlign val="superscript"/>
        <sz val="8"/>
        <color indexed="8"/>
        <rFont val="Times New Roman"/>
        <family val="1"/>
      </rPr>
      <t>th</t>
    </r>
    <r>
      <rPr>
        <b/>
        <sz val="8"/>
        <color indexed="8"/>
        <rFont val="Times New Roman"/>
        <family val="1"/>
      </rPr>
      <t xml:space="preserve"> Qtr.</t>
    </r>
  </si>
  <si>
    <t>DFO Jind</t>
  </si>
  <si>
    <t>DFO Ch.Dri.</t>
  </si>
  <si>
    <t>FFM Jyotisar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</si>
</sst>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6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vertical="center" wrapText="1"/>
    </xf>
    <xf numFmtId="0" fontId="23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top" wrapText="1"/>
    </xf>
    <xf numFmtId="9" fontId="15" fillId="0" borderId="13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wrapText="1"/>
    </xf>
    <xf numFmtId="2" fontId="15" fillId="0" borderId="13" xfId="0" applyNumberFormat="1" applyFont="1" applyBorder="1" applyAlignment="1">
      <alignment horizontal="center" wrapText="1"/>
    </xf>
    <xf numFmtId="2" fontId="17" fillId="0" borderId="13" xfId="0" applyNumberFormat="1" applyFont="1" applyBorder="1" applyAlignment="1">
      <alignment horizontal="center" wrapText="1"/>
    </xf>
    <xf numFmtId="2" fontId="18" fillId="0" borderId="13" xfId="0" applyNumberFormat="1" applyFont="1" applyBorder="1" applyAlignment="1">
      <alignment horizontal="center" wrapText="1"/>
    </xf>
    <xf numFmtId="0" fontId="1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247650</xdr:colOff>
      <xdr:row>56</xdr:row>
      <xdr:rowOff>28575</xdr:rowOff>
    </xdr:to>
    <xdr:pic>
      <xdr:nvPicPr>
        <xdr:cNvPr id="1" name="Picture 1" descr="Scan10008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1069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4.28125" style="0" customWidth="1"/>
    <col min="2" max="2" width="16.28125" style="0" customWidth="1"/>
    <col min="3" max="3" width="5.57421875" style="18" customWidth="1"/>
    <col min="4" max="4" width="5.421875" style="18" bestFit="1" customWidth="1"/>
    <col min="5" max="6" width="6.140625" style="0" customWidth="1"/>
    <col min="7" max="26" width="6.00390625" style="0" customWidth="1"/>
  </cols>
  <sheetData>
    <row r="1" spans="1:26" s="4" customFormat="1" ht="21.75" customHeight="1">
      <c r="A1" s="97" t="s">
        <v>160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s="4" customFormat="1" ht="23.25" customHeight="1">
      <c r="A2" s="98" t="s">
        <v>127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3:4" s="4" customFormat="1" ht="15">
      <c r="C3" s="33"/>
      <c r="D3" s="33"/>
    </row>
    <row r="4" spans="1:26" s="4" customFormat="1" ht="51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4</v>
      </c>
      <c r="J4" s="3" t="s">
        <v>89</v>
      </c>
      <c r="K4" s="3" t="s">
        <v>49</v>
      </c>
      <c r="L4" s="3" t="s">
        <v>90</v>
      </c>
      <c r="M4" s="3" t="s">
        <v>91</v>
      </c>
      <c r="N4" s="3" t="s">
        <v>118</v>
      </c>
      <c r="O4" s="3" t="s">
        <v>103</v>
      </c>
      <c r="P4" s="3" t="s">
        <v>92</v>
      </c>
      <c r="Q4" s="3" t="s">
        <v>93</v>
      </c>
      <c r="R4" s="3" t="s">
        <v>94</v>
      </c>
      <c r="S4" s="3" t="s">
        <v>95</v>
      </c>
      <c r="T4" s="3" t="s">
        <v>96</v>
      </c>
      <c r="U4" s="3" t="s">
        <v>97</v>
      </c>
      <c r="V4" s="3" t="s">
        <v>98</v>
      </c>
      <c r="W4" s="3" t="s">
        <v>99</v>
      </c>
      <c r="X4" s="3" t="s">
        <v>100</v>
      </c>
      <c r="Y4" s="63" t="s">
        <v>101</v>
      </c>
      <c r="Z4" s="63" t="s">
        <v>158</v>
      </c>
    </row>
    <row r="5" spans="1:27" s="4" customFormat="1" ht="61.5" customHeight="1">
      <c r="A5" s="3">
        <v>1</v>
      </c>
      <c r="B5" s="2" t="s">
        <v>128</v>
      </c>
      <c r="C5" s="5" t="s">
        <v>12</v>
      </c>
      <c r="D5" s="36">
        <f>SUM(E5:Z5)</f>
        <v>65</v>
      </c>
      <c r="E5" s="3">
        <v>3</v>
      </c>
      <c r="F5" s="63">
        <v>3</v>
      </c>
      <c r="G5" s="63">
        <v>3</v>
      </c>
      <c r="H5" s="63">
        <v>3</v>
      </c>
      <c r="I5" s="63">
        <v>3</v>
      </c>
      <c r="J5" s="63">
        <v>3</v>
      </c>
      <c r="K5" s="63">
        <v>3</v>
      </c>
      <c r="L5" s="63">
        <v>3</v>
      </c>
      <c r="M5" s="63">
        <v>3</v>
      </c>
      <c r="N5" s="63">
        <v>3</v>
      </c>
      <c r="O5" s="63">
        <v>3</v>
      </c>
      <c r="P5" s="63">
        <v>3</v>
      </c>
      <c r="Q5" s="63">
        <v>3</v>
      </c>
      <c r="R5" s="63">
        <v>3</v>
      </c>
      <c r="S5" s="63">
        <v>3</v>
      </c>
      <c r="T5" s="63">
        <v>3</v>
      </c>
      <c r="U5" s="63">
        <v>3</v>
      </c>
      <c r="V5" s="63">
        <v>3</v>
      </c>
      <c r="W5" s="63">
        <v>3</v>
      </c>
      <c r="X5" s="63">
        <v>3</v>
      </c>
      <c r="Y5" s="63">
        <v>3</v>
      </c>
      <c r="Z5" s="63">
        <v>2</v>
      </c>
      <c r="AA5" s="33"/>
    </row>
    <row r="6" spans="1:26" s="4" customFormat="1" ht="79.5" customHeight="1">
      <c r="A6" s="3">
        <v>2</v>
      </c>
      <c r="B6" s="45" t="s">
        <v>129</v>
      </c>
      <c r="C6" s="3" t="s">
        <v>12</v>
      </c>
      <c r="D6" s="36">
        <f>SUM(E6:Z6)</f>
        <v>13</v>
      </c>
      <c r="E6" s="3" t="s">
        <v>54</v>
      </c>
      <c r="F6" s="3">
        <v>4</v>
      </c>
      <c r="G6" s="3" t="s">
        <v>54</v>
      </c>
      <c r="H6" s="3" t="s">
        <v>54</v>
      </c>
      <c r="I6" s="3">
        <v>1</v>
      </c>
      <c r="J6" s="3">
        <v>1</v>
      </c>
      <c r="K6" s="3">
        <v>2</v>
      </c>
      <c r="L6" s="3">
        <v>1</v>
      </c>
      <c r="M6" s="3">
        <v>1</v>
      </c>
      <c r="N6" s="3" t="s">
        <v>54</v>
      </c>
      <c r="O6" s="3" t="s">
        <v>54</v>
      </c>
      <c r="P6" s="3">
        <v>2</v>
      </c>
      <c r="Q6" s="3" t="s">
        <v>54</v>
      </c>
      <c r="R6" s="3" t="s">
        <v>54</v>
      </c>
      <c r="S6" s="3" t="s">
        <v>54</v>
      </c>
      <c r="T6" s="5">
        <v>1</v>
      </c>
      <c r="U6" s="3" t="s">
        <v>54</v>
      </c>
      <c r="V6" s="3" t="s">
        <v>54</v>
      </c>
      <c r="W6" s="3" t="s">
        <v>54</v>
      </c>
      <c r="X6" s="3" t="s">
        <v>54</v>
      </c>
      <c r="Y6" s="63" t="s">
        <v>54</v>
      </c>
      <c r="Z6" s="3" t="s">
        <v>54</v>
      </c>
    </row>
    <row r="7" spans="3:4" s="4" customFormat="1" ht="15">
      <c r="C7" s="33"/>
      <c r="D7" s="33"/>
    </row>
    <row r="8" spans="3:4" s="4" customFormat="1" ht="15">
      <c r="C8" s="33"/>
      <c r="D8" s="33"/>
    </row>
    <row r="9" spans="3:4" s="4" customFormat="1" ht="15">
      <c r="C9" s="33"/>
      <c r="D9" s="33"/>
    </row>
    <row r="10" spans="3:4" s="4" customFormat="1" ht="15">
      <c r="C10" s="33"/>
      <c r="D10" s="33"/>
    </row>
    <row r="11" spans="3:4" s="4" customFormat="1" ht="15">
      <c r="C11" s="33"/>
      <c r="D11" s="33"/>
    </row>
    <row r="12" spans="3:4" s="4" customFormat="1" ht="15">
      <c r="C12" s="33"/>
      <c r="D12" s="33"/>
    </row>
  </sheetData>
  <sheetProtection/>
  <mergeCells count="2">
    <mergeCell ref="A1:Z1"/>
    <mergeCell ref="A2:Z2"/>
  </mergeCells>
  <printOptions/>
  <pageMargins left="0.7" right="0.43" top="0.75" bottom="0.75" header="0.3" footer="0.3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8515625" style="0" customWidth="1"/>
    <col min="2" max="2" width="7.7109375" style="0" customWidth="1"/>
    <col min="3" max="3" width="5.28125" style="0" customWidth="1"/>
    <col min="4" max="4" width="7.421875" style="0" customWidth="1"/>
    <col min="5" max="11" width="6.28125" style="0" customWidth="1"/>
    <col min="12" max="12" width="5.28125" style="0" customWidth="1"/>
    <col min="13" max="13" width="5.8515625" style="0" customWidth="1"/>
    <col min="14" max="17" width="6.28125" style="0" customWidth="1"/>
    <col min="18" max="18" width="5.57421875" style="0" customWidth="1"/>
    <col min="19" max="20" width="6.28125" style="0" customWidth="1"/>
    <col min="21" max="21" width="6.00390625" style="0" customWidth="1"/>
    <col min="22" max="26" width="6.28125" style="0" customWidth="1"/>
  </cols>
  <sheetData>
    <row r="1" spans="1:24" s="4" customFormat="1" ht="29.25" customHeight="1">
      <c r="A1" s="97" t="s">
        <v>160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6" s="4" customFormat="1" ht="34.5" customHeight="1">
      <c r="A2" s="120" t="s">
        <v>144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s="4" customFormat="1" ht="48" customHeight="1">
      <c r="A3" s="2" t="s">
        <v>0</v>
      </c>
      <c r="B3" s="47" t="s">
        <v>1</v>
      </c>
      <c r="C3" s="48" t="s">
        <v>2</v>
      </c>
      <c r="D3" s="48" t="s">
        <v>3</v>
      </c>
      <c r="E3" s="48" t="s">
        <v>85</v>
      </c>
      <c r="F3" s="48" t="s">
        <v>86</v>
      </c>
      <c r="G3" s="48" t="s">
        <v>87</v>
      </c>
      <c r="H3" s="48" t="s">
        <v>88</v>
      </c>
      <c r="I3" s="48" t="s">
        <v>4</v>
      </c>
      <c r="J3" s="48" t="s">
        <v>89</v>
      </c>
      <c r="K3" s="48" t="s">
        <v>49</v>
      </c>
      <c r="L3" s="48" t="s">
        <v>90</v>
      </c>
      <c r="M3" s="48" t="s">
        <v>91</v>
      </c>
      <c r="N3" s="48" t="s">
        <v>118</v>
      </c>
      <c r="O3" s="48" t="s">
        <v>103</v>
      </c>
      <c r="P3" s="48" t="s">
        <v>92</v>
      </c>
      <c r="Q3" s="48" t="s">
        <v>93</v>
      </c>
      <c r="R3" s="48" t="s">
        <v>94</v>
      </c>
      <c r="S3" s="48" t="s">
        <v>95</v>
      </c>
      <c r="T3" s="48" t="s">
        <v>96</v>
      </c>
      <c r="U3" s="48" t="s">
        <v>97</v>
      </c>
      <c r="V3" s="48" t="s">
        <v>98</v>
      </c>
      <c r="W3" s="48" t="s">
        <v>99</v>
      </c>
      <c r="X3" s="48" t="s">
        <v>100</v>
      </c>
      <c r="Y3" s="48" t="s">
        <v>101</v>
      </c>
      <c r="Z3" s="48" t="s">
        <v>158</v>
      </c>
    </row>
    <row r="4" spans="1:26" s="4" customFormat="1" ht="35.25" customHeight="1">
      <c r="A4" s="3">
        <v>1</v>
      </c>
      <c r="B4" s="32" t="s">
        <v>152</v>
      </c>
      <c r="C4" s="48" t="s">
        <v>145</v>
      </c>
      <c r="D4" s="60">
        <f>SUM(E4:Z4)</f>
        <v>1040</v>
      </c>
      <c r="E4" s="49">
        <v>50</v>
      </c>
      <c r="F4" s="49">
        <v>50</v>
      </c>
      <c r="G4" s="49">
        <v>50</v>
      </c>
      <c r="H4" s="49">
        <v>50</v>
      </c>
      <c r="I4" s="49">
        <v>50</v>
      </c>
      <c r="J4" s="49">
        <v>50</v>
      </c>
      <c r="K4" s="49">
        <v>50</v>
      </c>
      <c r="L4" s="49">
        <v>50</v>
      </c>
      <c r="M4" s="49">
        <v>50</v>
      </c>
      <c r="N4" s="49">
        <v>50</v>
      </c>
      <c r="O4" s="49">
        <v>40</v>
      </c>
      <c r="P4" s="49">
        <v>50</v>
      </c>
      <c r="Q4" s="49">
        <v>50</v>
      </c>
      <c r="R4" s="49">
        <v>50</v>
      </c>
      <c r="S4" s="49">
        <v>50</v>
      </c>
      <c r="T4" s="49">
        <v>50</v>
      </c>
      <c r="U4" s="49">
        <v>50</v>
      </c>
      <c r="V4" s="49">
        <v>50</v>
      </c>
      <c r="W4" s="49">
        <v>30</v>
      </c>
      <c r="X4" s="49">
        <v>50</v>
      </c>
      <c r="Y4" s="49">
        <v>50</v>
      </c>
      <c r="Z4" s="49">
        <v>20</v>
      </c>
    </row>
    <row r="5" s="4" customFormat="1" ht="15"/>
    <row r="6" s="4" customFormat="1" ht="15"/>
    <row r="7" s="4" customFormat="1" ht="15"/>
    <row r="8" s="4" customFormat="1" ht="15"/>
    <row r="9" s="4" customFormat="1" ht="15"/>
    <row r="10" s="4" customFormat="1" ht="15"/>
  </sheetData>
  <sheetProtection/>
  <mergeCells count="2">
    <mergeCell ref="A1:X1"/>
    <mergeCell ref="A2:Z2"/>
  </mergeCells>
  <printOptions/>
  <pageMargins left="0.7" right="0.38" top="0.75" bottom="0.75" header="0.3" footer="0.3"/>
  <pageSetup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5.00390625" style="18" customWidth="1"/>
    <col min="2" max="2" width="12.8515625" style="0" customWidth="1"/>
    <col min="3" max="3" width="5.421875" style="0" customWidth="1"/>
    <col min="4" max="24" width="5.7109375" style="0" customWidth="1"/>
    <col min="25" max="26" width="6.140625" style="0" customWidth="1"/>
  </cols>
  <sheetData>
    <row r="1" spans="1:26" s="4" customFormat="1" ht="21.75" customHeight="1">
      <c r="A1" s="97" t="s">
        <v>160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s="4" customFormat="1" ht="21.75" customHeight="1">
      <c r="A2" s="98" t="s">
        <v>130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4" s="4" customFormat="1" ht="15">
      <c r="A3" s="33"/>
      <c r="C3" s="33"/>
      <c r="D3" s="33"/>
    </row>
    <row r="4" spans="1:26" s="4" customFormat="1" ht="33" customHeight="1">
      <c r="A4" s="82" t="s">
        <v>0</v>
      </c>
      <c r="B4" s="2" t="s">
        <v>1</v>
      </c>
      <c r="C4" s="3" t="s">
        <v>2</v>
      </c>
      <c r="D4" s="36" t="s">
        <v>3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4</v>
      </c>
      <c r="J4" s="3" t="s">
        <v>89</v>
      </c>
      <c r="K4" s="3" t="s">
        <v>49</v>
      </c>
      <c r="L4" s="3" t="s">
        <v>90</v>
      </c>
      <c r="M4" s="3" t="s">
        <v>91</v>
      </c>
      <c r="N4" s="3" t="s">
        <v>118</v>
      </c>
      <c r="O4" s="3" t="s">
        <v>103</v>
      </c>
      <c r="P4" s="3" t="s">
        <v>92</v>
      </c>
      <c r="Q4" s="3" t="s">
        <v>93</v>
      </c>
      <c r="R4" s="3" t="s">
        <v>94</v>
      </c>
      <c r="S4" s="3" t="s">
        <v>95</v>
      </c>
      <c r="T4" s="3" t="s">
        <v>96</v>
      </c>
      <c r="U4" s="3" t="s">
        <v>97</v>
      </c>
      <c r="V4" s="3" t="s">
        <v>98</v>
      </c>
      <c r="W4" s="3" t="s">
        <v>99</v>
      </c>
      <c r="X4" s="3" t="s">
        <v>100</v>
      </c>
      <c r="Y4" s="63" t="s">
        <v>101</v>
      </c>
      <c r="Z4" s="63" t="s">
        <v>158</v>
      </c>
    </row>
    <row r="5" spans="1:27" s="4" customFormat="1" ht="117.75" customHeight="1">
      <c r="A5" s="82">
        <v>1</v>
      </c>
      <c r="B5" s="46" t="s">
        <v>159</v>
      </c>
      <c r="C5" s="3" t="s">
        <v>131</v>
      </c>
      <c r="D5" s="36">
        <f>SUM(E5:Z5)</f>
        <v>22</v>
      </c>
      <c r="E5" s="3">
        <v>1</v>
      </c>
      <c r="F5" s="82">
        <v>1</v>
      </c>
      <c r="G5" s="82">
        <v>1</v>
      </c>
      <c r="H5" s="82">
        <v>1</v>
      </c>
      <c r="I5" s="82">
        <v>1</v>
      </c>
      <c r="J5" s="82">
        <v>1</v>
      </c>
      <c r="K5" s="82">
        <v>1</v>
      </c>
      <c r="L5" s="82">
        <v>1</v>
      </c>
      <c r="M5" s="82">
        <v>1</v>
      </c>
      <c r="N5" s="82">
        <v>1</v>
      </c>
      <c r="O5" s="82">
        <v>1</v>
      </c>
      <c r="P5" s="82">
        <v>1</v>
      </c>
      <c r="Q5" s="82">
        <v>1</v>
      </c>
      <c r="R5" s="82">
        <v>1</v>
      </c>
      <c r="S5" s="82">
        <v>1</v>
      </c>
      <c r="T5" s="82">
        <v>1</v>
      </c>
      <c r="U5" s="82">
        <v>1</v>
      </c>
      <c r="V5" s="82">
        <v>1</v>
      </c>
      <c r="W5" s="82">
        <v>1</v>
      </c>
      <c r="X5" s="82">
        <v>1</v>
      </c>
      <c r="Y5" s="82">
        <v>1</v>
      </c>
      <c r="Z5" s="82">
        <v>1</v>
      </c>
      <c r="AA5" s="33"/>
    </row>
    <row r="6" spans="1:4" s="4" customFormat="1" ht="15">
      <c r="A6" s="33"/>
      <c r="C6" s="33"/>
      <c r="D6" s="33"/>
    </row>
    <row r="7" spans="1:4" s="4" customFormat="1" ht="15">
      <c r="A7" s="33"/>
      <c r="C7" s="33"/>
      <c r="D7" s="33"/>
    </row>
    <row r="8" spans="1:4" s="4" customFormat="1" ht="15">
      <c r="A8" s="33"/>
      <c r="C8" s="33"/>
      <c r="D8" s="33"/>
    </row>
    <row r="9" spans="1:4" s="4" customFormat="1" ht="15">
      <c r="A9" s="33"/>
      <c r="C9" s="33"/>
      <c r="D9" s="33"/>
    </row>
    <row r="10" spans="1:4" s="4" customFormat="1" ht="15">
      <c r="A10" s="33"/>
      <c r="C10" s="33"/>
      <c r="D10" s="33"/>
    </row>
    <row r="11" s="4" customFormat="1" ht="15">
      <c r="A11" s="33"/>
    </row>
  </sheetData>
  <sheetProtection/>
  <mergeCells count="2">
    <mergeCell ref="A1:Z1"/>
    <mergeCell ref="A2:Z2"/>
  </mergeCells>
  <printOptions/>
  <pageMargins left="0.7" right="0.4" top="0.75" bottom="0.75" header="0.3" footer="0.3"/>
  <pageSetup horizontalDpi="600" verticalDpi="6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5.00390625" style="0" customWidth="1"/>
    <col min="2" max="2" width="10.8515625" style="0" customWidth="1"/>
    <col min="3" max="3" width="6.28125" style="0" customWidth="1"/>
    <col min="4" max="4" width="7.57421875" style="0" bestFit="1" customWidth="1"/>
    <col min="5" max="5" width="6.140625" style="0" customWidth="1"/>
    <col min="6" max="6" width="5.140625" style="0" bestFit="1" customWidth="1"/>
    <col min="7" max="7" width="5.7109375" style="0" customWidth="1"/>
    <col min="8" max="8" width="5.57421875" style="0" customWidth="1"/>
    <col min="9" max="15" width="6.421875" style="0" customWidth="1"/>
    <col min="16" max="16" width="7.57421875" style="0" customWidth="1"/>
    <col min="17" max="20" width="6.421875" style="0" customWidth="1"/>
    <col min="21" max="21" width="5.8515625" style="0" customWidth="1"/>
    <col min="22" max="22" width="6.00390625" style="0" customWidth="1"/>
    <col min="23" max="23" width="5.28125" style="0" customWidth="1"/>
    <col min="24" max="26" width="6.421875" style="0" customWidth="1"/>
  </cols>
  <sheetData>
    <row r="1" spans="1:26" s="4" customFormat="1" ht="21.75" customHeight="1">
      <c r="A1" s="97" t="s">
        <v>160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s="4" customFormat="1" ht="21.75" customHeight="1">
      <c r="A2" s="98" t="s">
        <v>165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3:4" s="4" customFormat="1" ht="15">
      <c r="C3" s="33"/>
      <c r="D3" s="33"/>
    </row>
    <row r="4" spans="1:26" s="4" customFormat="1" ht="42.7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77</v>
      </c>
      <c r="J4" s="3" t="s">
        <v>89</v>
      </c>
      <c r="K4" s="3" t="s">
        <v>49</v>
      </c>
      <c r="L4" s="3" t="s">
        <v>90</v>
      </c>
      <c r="M4" s="3" t="s">
        <v>91</v>
      </c>
      <c r="N4" s="3" t="s">
        <v>118</v>
      </c>
      <c r="O4" s="3" t="s">
        <v>103</v>
      </c>
      <c r="P4" s="3" t="s">
        <v>92</v>
      </c>
      <c r="Q4" s="3" t="s">
        <v>93</v>
      </c>
      <c r="R4" s="3" t="s">
        <v>94</v>
      </c>
      <c r="S4" s="3" t="s">
        <v>95</v>
      </c>
      <c r="T4" s="3" t="s">
        <v>96</v>
      </c>
      <c r="U4" s="3" t="s">
        <v>97</v>
      </c>
      <c r="V4" s="3" t="s">
        <v>98</v>
      </c>
      <c r="W4" s="3" t="s">
        <v>99</v>
      </c>
      <c r="X4" s="3" t="s">
        <v>100</v>
      </c>
      <c r="Y4" s="65" t="s">
        <v>101</v>
      </c>
      <c r="Z4" s="65" t="s">
        <v>158</v>
      </c>
    </row>
    <row r="5" spans="1:27" s="4" customFormat="1" ht="74.25" customHeight="1">
      <c r="A5" s="3">
        <v>1</v>
      </c>
      <c r="B5" s="46" t="s">
        <v>132</v>
      </c>
      <c r="C5" s="3" t="s">
        <v>6</v>
      </c>
      <c r="D5" s="58">
        <f>SUM(E5:Z5)</f>
        <v>200</v>
      </c>
      <c r="E5" s="21" t="s">
        <v>54</v>
      </c>
      <c r="F5" s="21" t="s">
        <v>54</v>
      </c>
      <c r="G5" s="21" t="s">
        <v>54</v>
      </c>
      <c r="H5" s="21" t="s">
        <v>54</v>
      </c>
      <c r="I5" s="21">
        <v>3</v>
      </c>
      <c r="J5" s="21" t="s">
        <v>54</v>
      </c>
      <c r="K5" s="21">
        <v>16</v>
      </c>
      <c r="L5" s="21">
        <v>2</v>
      </c>
      <c r="M5" s="21">
        <v>3</v>
      </c>
      <c r="N5" s="21">
        <v>3</v>
      </c>
      <c r="O5" s="21">
        <v>3</v>
      </c>
      <c r="P5" s="21">
        <v>50</v>
      </c>
      <c r="Q5" s="21">
        <v>12</v>
      </c>
      <c r="R5" s="21">
        <v>25</v>
      </c>
      <c r="S5" s="21">
        <v>25</v>
      </c>
      <c r="T5" s="21">
        <v>10</v>
      </c>
      <c r="U5" s="21">
        <v>6</v>
      </c>
      <c r="V5" s="21" t="s">
        <v>54</v>
      </c>
      <c r="W5" s="21" t="s">
        <v>54</v>
      </c>
      <c r="X5" s="21">
        <v>20</v>
      </c>
      <c r="Y5" s="21">
        <v>12</v>
      </c>
      <c r="Z5" s="21">
        <v>10</v>
      </c>
      <c r="AA5" s="33"/>
    </row>
    <row r="6" spans="1:26" s="4" customFormat="1" ht="42" customHeight="1">
      <c r="A6" s="3">
        <v>2</v>
      </c>
      <c r="B6" s="2" t="s">
        <v>153</v>
      </c>
      <c r="C6" s="3" t="s">
        <v>18</v>
      </c>
      <c r="D6" s="58">
        <f>SUM(E6:Z6)</f>
        <v>2000</v>
      </c>
      <c r="E6" s="21" t="s">
        <v>54</v>
      </c>
      <c r="F6" s="21" t="s">
        <v>54</v>
      </c>
      <c r="G6" s="21" t="s">
        <v>54</v>
      </c>
      <c r="H6" s="21" t="s">
        <v>54</v>
      </c>
      <c r="I6" s="21">
        <f>I5*10</f>
        <v>30</v>
      </c>
      <c r="J6" s="21" t="s">
        <v>54</v>
      </c>
      <c r="K6" s="21">
        <f aca="true" t="shared" si="0" ref="K6:T6">K5*10</f>
        <v>160</v>
      </c>
      <c r="L6" s="21">
        <f t="shared" si="0"/>
        <v>20</v>
      </c>
      <c r="M6" s="21">
        <f t="shared" si="0"/>
        <v>30</v>
      </c>
      <c r="N6" s="21">
        <f t="shared" si="0"/>
        <v>30</v>
      </c>
      <c r="O6" s="21">
        <f t="shared" si="0"/>
        <v>30</v>
      </c>
      <c r="P6" s="21">
        <f t="shared" si="0"/>
        <v>500</v>
      </c>
      <c r="Q6" s="21">
        <f t="shared" si="0"/>
        <v>120</v>
      </c>
      <c r="R6" s="21">
        <f t="shared" si="0"/>
        <v>250</v>
      </c>
      <c r="S6" s="21">
        <f t="shared" si="0"/>
        <v>250</v>
      </c>
      <c r="T6" s="21">
        <f t="shared" si="0"/>
        <v>100</v>
      </c>
      <c r="U6" s="21">
        <f>U5*10</f>
        <v>60</v>
      </c>
      <c r="V6" s="21" t="s">
        <v>54</v>
      </c>
      <c r="W6" s="21" t="s">
        <v>54</v>
      </c>
      <c r="X6" s="21">
        <f>X5*10</f>
        <v>200</v>
      </c>
      <c r="Y6" s="21">
        <f>Y5*10</f>
        <v>120</v>
      </c>
      <c r="Z6" s="21">
        <f>Z5*10</f>
        <v>100</v>
      </c>
    </row>
  </sheetData>
  <sheetProtection/>
  <mergeCells count="2">
    <mergeCell ref="A1:Z1"/>
    <mergeCell ref="A2:Z2"/>
  </mergeCells>
  <printOptions/>
  <pageMargins left="0.54" right="0.26" top="0.75" bottom="0.75" header="0.3" footer="0.3"/>
  <pageSetup horizontalDpi="600" verticalDpi="6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"/>
  <sheetViews>
    <sheetView zoomScalePageLayoutView="0" workbookViewId="0" topLeftCell="A1">
      <selection activeCell="P5" sqref="P5"/>
    </sheetView>
  </sheetViews>
  <sheetFormatPr defaultColWidth="9.140625" defaultRowHeight="15"/>
  <cols>
    <col min="1" max="1" width="5.57421875" style="0" customWidth="1"/>
    <col min="2" max="2" width="12.421875" style="0" customWidth="1"/>
    <col min="3" max="3" width="6.140625" style="0" customWidth="1"/>
    <col min="4" max="4" width="5.421875" style="0" customWidth="1"/>
    <col min="5" max="10" width="6.28125" style="0" customWidth="1"/>
    <col min="11" max="26" width="5.7109375" style="0" customWidth="1"/>
  </cols>
  <sheetData>
    <row r="1" spans="1:26" s="4" customFormat="1" ht="24" customHeight="1">
      <c r="A1" s="97" t="s">
        <v>160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s="4" customFormat="1" ht="28.5" customHeight="1">
      <c r="A2" s="97" t="s">
        <v>146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3:4" s="4" customFormat="1" ht="15">
      <c r="C3" s="33"/>
      <c r="D3" s="33"/>
    </row>
    <row r="4" spans="1:26" s="4" customFormat="1" ht="40.5" customHeight="1">
      <c r="A4" s="2" t="s">
        <v>0</v>
      </c>
      <c r="B4" s="47" t="s">
        <v>1</v>
      </c>
      <c r="C4" s="48" t="s">
        <v>2</v>
      </c>
      <c r="D4" s="48" t="s">
        <v>3</v>
      </c>
      <c r="E4" s="48" t="s">
        <v>85</v>
      </c>
      <c r="F4" s="48" t="s">
        <v>86</v>
      </c>
      <c r="G4" s="48" t="s">
        <v>87</v>
      </c>
      <c r="H4" s="48" t="s">
        <v>88</v>
      </c>
      <c r="I4" s="48" t="s">
        <v>4</v>
      </c>
      <c r="J4" s="48" t="s">
        <v>89</v>
      </c>
      <c r="K4" s="48" t="s">
        <v>49</v>
      </c>
      <c r="L4" s="48" t="s">
        <v>90</v>
      </c>
      <c r="M4" s="48" t="s">
        <v>91</v>
      </c>
      <c r="N4" s="48" t="s">
        <v>118</v>
      </c>
      <c r="O4" s="48" t="s">
        <v>103</v>
      </c>
      <c r="P4" s="48" t="s">
        <v>92</v>
      </c>
      <c r="Q4" s="48" t="s">
        <v>93</v>
      </c>
      <c r="R4" s="48" t="s">
        <v>94</v>
      </c>
      <c r="S4" s="48" t="s">
        <v>95</v>
      </c>
      <c r="T4" s="48" t="s">
        <v>96</v>
      </c>
      <c r="U4" s="48" t="s">
        <v>97</v>
      </c>
      <c r="V4" s="48" t="s">
        <v>98</v>
      </c>
      <c r="W4" s="48" t="s">
        <v>99</v>
      </c>
      <c r="X4" s="48" t="s">
        <v>100</v>
      </c>
      <c r="Y4" s="48" t="s">
        <v>101</v>
      </c>
      <c r="Z4" s="48" t="s">
        <v>158</v>
      </c>
    </row>
    <row r="5" spans="1:27" s="4" customFormat="1" ht="104.25" customHeight="1">
      <c r="A5" s="3">
        <v>1</v>
      </c>
      <c r="B5" s="32" t="s">
        <v>147</v>
      </c>
      <c r="C5" s="5" t="s">
        <v>12</v>
      </c>
      <c r="D5" s="57">
        <f>SUM(E5:AA5)</f>
        <v>2</v>
      </c>
      <c r="E5" s="55" t="s">
        <v>54</v>
      </c>
      <c r="F5" s="55" t="s">
        <v>54</v>
      </c>
      <c r="G5" s="55" t="s">
        <v>54</v>
      </c>
      <c r="H5" s="55" t="s">
        <v>54</v>
      </c>
      <c r="I5" s="55" t="s">
        <v>54</v>
      </c>
      <c r="J5" s="55">
        <v>1</v>
      </c>
      <c r="K5" s="55" t="s">
        <v>54</v>
      </c>
      <c r="L5" s="55">
        <v>1</v>
      </c>
      <c r="M5" s="55" t="s">
        <v>54</v>
      </c>
      <c r="N5" s="55" t="s">
        <v>54</v>
      </c>
      <c r="O5" s="55" t="s">
        <v>54</v>
      </c>
      <c r="P5" s="55" t="s">
        <v>54</v>
      </c>
      <c r="Q5" s="55" t="s">
        <v>54</v>
      </c>
      <c r="R5" s="55" t="s">
        <v>54</v>
      </c>
      <c r="S5" s="55" t="s">
        <v>54</v>
      </c>
      <c r="T5" s="55" t="s">
        <v>54</v>
      </c>
      <c r="U5" s="55" t="s">
        <v>54</v>
      </c>
      <c r="V5" s="55" t="s">
        <v>54</v>
      </c>
      <c r="W5" s="55" t="s">
        <v>54</v>
      </c>
      <c r="X5" s="55" t="s">
        <v>54</v>
      </c>
      <c r="Y5" s="55" t="s">
        <v>54</v>
      </c>
      <c r="Z5" s="55" t="s">
        <v>54</v>
      </c>
      <c r="AA5" s="56"/>
    </row>
    <row r="6" s="4" customFormat="1" ht="15"/>
    <row r="7" s="4" customFormat="1" ht="15"/>
  </sheetData>
  <sheetProtection/>
  <mergeCells count="2">
    <mergeCell ref="A1:Z1"/>
    <mergeCell ref="A2:Z2"/>
  </mergeCells>
  <printOptions/>
  <pageMargins left="0.7" right="0.43" top="0.75" bottom="0.75" header="0.3" footer="0.3"/>
  <pageSetup horizontalDpi="600" verticalDpi="6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5.140625" style="18" customWidth="1"/>
    <col min="3" max="3" width="5.28125" style="0" customWidth="1"/>
    <col min="4" max="4" width="6.57421875" style="0" customWidth="1"/>
    <col min="5" max="26" width="6.00390625" style="0" customWidth="1"/>
  </cols>
  <sheetData>
    <row r="1" spans="1:26" s="4" customFormat="1" ht="19.5" customHeight="1">
      <c r="A1" s="97" t="s">
        <v>160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s="4" customFormat="1" ht="23.25" customHeight="1">
      <c r="A2" s="97" t="s">
        <v>148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4" s="4" customFormat="1" ht="15">
      <c r="A3" s="33"/>
      <c r="C3" s="33"/>
      <c r="D3" s="33"/>
    </row>
    <row r="4" spans="1:26" s="4" customFormat="1" ht="40.5" customHeight="1">
      <c r="A4" s="3" t="s">
        <v>0</v>
      </c>
      <c r="B4" s="47" t="s">
        <v>1</v>
      </c>
      <c r="C4" s="48" t="s">
        <v>2</v>
      </c>
      <c r="D4" s="48" t="s">
        <v>3</v>
      </c>
      <c r="E4" s="48" t="s">
        <v>85</v>
      </c>
      <c r="F4" s="48" t="s">
        <v>86</v>
      </c>
      <c r="G4" s="48" t="s">
        <v>87</v>
      </c>
      <c r="H4" s="48" t="s">
        <v>88</v>
      </c>
      <c r="I4" s="48" t="s">
        <v>4</v>
      </c>
      <c r="J4" s="48" t="s">
        <v>89</v>
      </c>
      <c r="K4" s="48" t="s">
        <v>49</v>
      </c>
      <c r="L4" s="48" t="s">
        <v>90</v>
      </c>
      <c r="M4" s="48" t="s">
        <v>91</v>
      </c>
      <c r="N4" s="48" t="s">
        <v>118</v>
      </c>
      <c r="O4" s="48" t="s">
        <v>103</v>
      </c>
      <c r="P4" s="48" t="s">
        <v>92</v>
      </c>
      <c r="Q4" s="48" t="s">
        <v>93</v>
      </c>
      <c r="R4" s="48" t="s">
        <v>94</v>
      </c>
      <c r="S4" s="48" t="s">
        <v>95</v>
      </c>
      <c r="T4" s="48" t="s">
        <v>96</v>
      </c>
      <c r="U4" s="48" t="s">
        <v>97</v>
      </c>
      <c r="V4" s="48" t="s">
        <v>98</v>
      </c>
      <c r="W4" s="48" t="s">
        <v>99</v>
      </c>
      <c r="X4" s="48" t="s">
        <v>100</v>
      </c>
      <c r="Y4" s="48" t="s">
        <v>101</v>
      </c>
      <c r="Z4" s="48" t="s">
        <v>158</v>
      </c>
    </row>
    <row r="5" spans="1:27" s="4" customFormat="1" ht="152.25" customHeight="1">
      <c r="A5" s="3">
        <v>1</v>
      </c>
      <c r="B5" s="32" t="s">
        <v>149</v>
      </c>
      <c r="C5" s="5" t="s">
        <v>12</v>
      </c>
      <c r="D5" s="57">
        <f>SUM(E5:AA5)</f>
        <v>1</v>
      </c>
      <c r="E5" s="55" t="s">
        <v>54</v>
      </c>
      <c r="F5" s="55" t="s">
        <v>54</v>
      </c>
      <c r="G5" s="55" t="s">
        <v>54</v>
      </c>
      <c r="H5" s="55" t="s">
        <v>54</v>
      </c>
      <c r="I5" s="55">
        <v>1</v>
      </c>
      <c r="J5" s="55" t="s">
        <v>54</v>
      </c>
      <c r="K5" s="55" t="s">
        <v>54</v>
      </c>
      <c r="L5" s="55" t="s">
        <v>54</v>
      </c>
      <c r="M5" s="55" t="s">
        <v>54</v>
      </c>
      <c r="N5" s="55" t="s">
        <v>54</v>
      </c>
      <c r="O5" s="55" t="s">
        <v>54</v>
      </c>
      <c r="P5" s="55" t="s">
        <v>54</v>
      </c>
      <c r="Q5" s="55"/>
      <c r="R5" s="55" t="s">
        <v>54</v>
      </c>
      <c r="S5" s="55" t="s">
        <v>54</v>
      </c>
      <c r="T5" s="55" t="s">
        <v>54</v>
      </c>
      <c r="U5" s="55" t="s">
        <v>54</v>
      </c>
      <c r="V5" s="55" t="s">
        <v>54</v>
      </c>
      <c r="W5" s="55" t="s">
        <v>54</v>
      </c>
      <c r="X5" s="55" t="s">
        <v>54</v>
      </c>
      <c r="Y5" s="55" t="s">
        <v>54</v>
      </c>
      <c r="Z5" s="55" t="s">
        <v>54</v>
      </c>
      <c r="AA5" s="56"/>
    </row>
    <row r="6" s="4" customFormat="1" ht="15">
      <c r="A6" s="33"/>
    </row>
    <row r="7" s="4" customFormat="1" ht="15">
      <c r="A7" s="33"/>
    </row>
  </sheetData>
  <sheetProtection/>
  <mergeCells count="2">
    <mergeCell ref="A1:Z1"/>
    <mergeCell ref="A2:Z2"/>
  </mergeCells>
  <printOptions/>
  <pageMargins left="0.7" right="0.43" top="0.75" bottom="0.75" header="0.3" footer="0.3"/>
  <pageSetup horizontalDpi="600" verticalDpi="6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5.28125" style="0" customWidth="1"/>
    <col min="2" max="2" width="11.00390625" style="0" customWidth="1"/>
    <col min="3" max="3" width="5.140625" style="0" customWidth="1"/>
    <col min="4" max="4" width="6.7109375" style="0" customWidth="1"/>
    <col min="5" max="26" width="5.8515625" style="0" customWidth="1"/>
  </cols>
  <sheetData>
    <row r="1" spans="1:26" s="4" customFormat="1" ht="23.25" customHeight="1">
      <c r="A1" s="97" t="s">
        <v>160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s="4" customFormat="1" ht="21.75" customHeight="1">
      <c r="A2" s="97" t="s">
        <v>150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3:4" s="4" customFormat="1" ht="15">
      <c r="C3" s="33"/>
      <c r="D3" s="33"/>
    </row>
    <row r="4" spans="1:26" s="4" customFormat="1" ht="30">
      <c r="A4" s="2" t="s">
        <v>0</v>
      </c>
      <c r="B4" s="47" t="s">
        <v>1</v>
      </c>
      <c r="C4" s="48" t="s">
        <v>2</v>
      </c>
      <c r="D4" s="48" t="s">
        <v>3</v>
      </c>
      <c r="E4" s="48" t="s">
        <v>85</v>
      </c>
      <c r="F4" s="48" t="s">
        <v>86</v>
      </c>
      <c r="G4" s="48" t="s">
        <v>87</v>
      </c>
      <c r="H4" s="48" t="s">
        <v>88</v>
      </c>
      <c r="I4" s="48" t="s">
        <v>4</v>
      </c>
      <c r="J4" s="48" t="s">
        <v>89</v>
      </c>
      <c r="K4" s="48" t="s">
        <v>49</v>
      </c>
      <c r="L4" s="48" t="s">
        <v>90</v>
      </c>
      <c r="M4" s="48" t="s">
        <v>91</v>
      </c>
      <c r="N4" s="48" t="s">
        <v>118</v>
      </c>
      <c r="O4" s="48" t="s">
        <v>103</v>
      </c>
      <c r="P4" s="48" t="s">
        <v>92</v>
      </c>
      <c r="Q4" s="48" t="s">
        <v>93</v>
      </c>
      <c r="R4" s="48" t="s">
        <v>94</v>
      </c>
      <c r="S4" s="48" t="s">
        <v>95</v>
      </c>
      <c r="T4" s="48" t="s">
        <v>96</v>
      </c>
      <c r="U4" s="48" t="s">
        <v>97</v>
      </c>
      <c r="V4" s="48" t="s">
        <v>98</v>
      </c>
      <c r="W4" s="48" t="s">
        <v>99</v>
      </c>
      <c r="X4" s="48" t="s">
        <v>100</v>
      </c>
      <c r="Y4" s="48" t="s">
        <v>101</v>
      </c>
      <c r="Z4" s="48" t="s">
        <v>158</v>
      </c>
    </row>
    <row r="5" spans="1:27" s="4" customFormat="1" ht="57.75" customHeight="1">
      <c r="A5" s="3">
        <v>1</v>
      </c>
      <c r="B5" s="32" t="s">
        <v>151</v>
      </c>
      <c r="C5" s="5" t="s">
        <v>12</v>
      </c>
      <c r="D5" s="57">
        <f>SUM(E5:AA5)</f>
        <v>1</v>
      </c>
      <c r="E5" s="55" t="s">
        <v>54</v>
      </c>
      <c r="F5" s="55" t="s">
        <v>54</v>
      </c>
      <c r="G5" s="55" t="s">
        <v>54</v>
      </c>
      <c r="H5" s="55" t="s">
        <v>54</v>
      </c>
      <c r="I5" s="55" t="s">
        <v>54</v>
      </c>
      <c r="J5" s="55" t="s">
        <v>54</v>
      </c>
      <c r="K5" s="55" t="s">
        <v>54</v>
      </c>
      <c r="L5" s="55" t="s">
        <v>54</v>
      </c>
      <c r="M5" s="55">
        <v>1</v>
      </c>
      <c r="N5" s="55" t="s">
        <v>54</v>
      </c>
      <c r="O5" s="55" t="s">
        <v>54</v>
      </c>
      <c r="P5" s="55" t="s">
        <v>54</v>
      </c>
      <c r="Q5" s="55" t="s">
        <v>54</v>
      </c>
      <c r="R5" s="55" t="s">
        <v>54</v>
      </c>
      <c r="S5" s="55" t="s">
        <v>54</v>
      </c>
      <c r="T5" s="55" t="s">
        <v>54</v>
      </c>
      <c r="U5" s="55" t="s">
        <v>54</v>
      </c>
      <c r="V5" s="55" t="s">
        <v>54</v>
      </c>
      <c r="W5" s="55" t="s">
        <v>54</v>
      </c>
      <c r="X5" s="55" t="s">
        <v>54</v>
      </c>
      <c r="Y5" s="55" t="s">
        <v>54</v>
      </c>
      <c r="Z5" s="55" t="s">
        <v>54</v>
      </c>
      <c r="AA5" s="56"/>
    </row>
    <row r="6" s="4" customFormat="1" ht="15"/>
  </sheetData>
  <sheetProtection/>
  <mergeCells count="2">
    <mergeCell ref="A1:Z1"/>
    <mergeCell ref="A2:Z2"/>
  </mergeCells>
  <printOptions/>
  <pageMargins left="0.7" right="0.35" top="0.75" bottom="0.75" header="0.3" footer="0.3"/>
  <pageSetup horizontalDpi="600" verticalDpi="60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A1">
      <selection activeCell="K8" sqref="J8:K8"/>
    </sheetView>
  </sheetViews>
  <sheetFormatPr defaultColWidth="9.140625" defaultRowHeight="15"/>
  <cols>
    <col min="1" max="1" width="3.140625" style="0" customWidth="1"/>
    <col min="2" max="2" width="13.7109375" style="0" customWidth="1"/>
    <col min="3" max="3" width="6.00390625" style="18" customWidth="1"/>
    <col min="4" max="4" width="6.140625" style="0" bestFit="1" customWidth="1"/>
    <col min="5" max="6" width="6.7109375" style="0" customWidth="1"/>
    <col min="7" max="8" width="5.421875" style="0" bestFit="1" customWidth="1"/>
    <col min="9" max="9" width="5.00390625" style="0" bestFit="1" customWidth="1"/>
    <col min="10" max="12" width="5.421875" style="0" bestFit="1" customWidth="1"/>
    <col min="13" max="17" width="6.7109375" style="0" customWidth="1"/>
    <col min="18" max="24" width="6.57421875" style="0" customWidth="1"/>
    <col min="25" max="27" width="6.7109375" style="0" customWidth="1"/>
  </cols>
  <sheetData>
    <row r="1" spans="1:27" s="1" customFormat="1" ht="19.5" customHeight="1">
      <c r="A1" s="97" t="s">
        <v>160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78"/>
    </row>
    <row r="2" spans="1:27" s="1" customFormat="1" ht="22.5" customHeight="1">
      <c r="A2" s="98" t="s">
        <v>133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79"/>
    </row>
    <row r="4" spans="1:27" s="4" customFormat="1" ht="32.25" customHeight="1">
      <c r="A4" s="13" t="s">
        <v>0</v>
      </c>
      <c r="B4" s="13" t="s">
        <v>1</v>
      </c>
      <c r="C4" s="14" t="s">
        <v>2</v>
      </c>
      <c r="D4" s="14" t="s">
        <v>3</v>
      </c>
      <c r="E4" s="14" t="s">
        <v>22</v>
      </c>
      <c r="F4" s="14" t="s">
        <v>23</v>
      </c>
      <c r="G4" s="14" t="s">
        <v>24</v>
      </c>
      <c r="H4" s="14" t="s">
        <v>25</v>
      </c>
      <c r="I4" s="14" t="s">
        <v>77</v>
      </c>
      <c r="J4" s="14" t="s">
        <v>26</v>
      </c>
      <c r="K4" s="14" t="s">
        <v>27</v>
      </c>
      <c r="L4" s="14" t="s">
        <v>28</v>
      </c>
      <c r="M4" s="14" t="s">
        <v>29</v>
      </c>
      <c r="N4" s="14" t="s">
        <v>30</v>
      </c>
      <c r="O4" s="14" t="s">
        <v>31</v>
      </c>
      <c r="P4" s="14" t="s">
        <v>32</v>
      </c>
      <c r="Q4" s="14" t="s">
        <v>33</v>
      </c>
      <c r="R4" s="14" t="s">
        <v>34</v>
      </c>
      <c r="S4" s="14" t="s">
        <v>35</v>
      </c>
      <c r="T4" s="14" t="s">
        <v>36</v>
      </c>
      <c r="U4" s="14" t="s">
        <v>37</v>
      </c>
      <c r="V4" s="14" t="s">
        <v>38</v>
      </c>
      <c r="W4" s="14" t="s">
        <v>39</v>
      </c>
      <c r="X4" s="14" t="s">
        <v>40</v>
      </c>
      <c r="Y4" s="14" t="s">
        <v>41</v>
      </c>
      <c r="Z4" s="14" t="s">
        <v>156</v>
      </c>
      <c r="AA4"/>
    </row>
    <row r="5" spans="1:27" s="4" customFormat="1" ht="39.75" customHeight="1">
      <c r="A5" s="14">
        <v>1</v>
      </c>
      <c r="B5" s="13" t="s">
        <v>5</v>
      </c>
      <c r="C5" s="14" t="s">
        <v>6</v>
      </c>
      <c r="D5" s="59">
        <f>SUM(E5:Z5)</f>
        <v>19000</v>
      </c>
      <c r="E5" s="15">
        <v>402</v>
      </c>
      <c r="F5" s="15">
        <v>474</v>
      </c>
      <c r="G5" s="15">
        <v>896</v>
      </c>
      <c r="H5" s="15">
        <v>546</v>
      </c>
      <c r="I5" s="15">
        <v>904</v>
      </c>
      <c r="J5" s="15">
        <v>774</v>
      </c>
      <c r="K5" s="15">
        <v>1286</v>
      </c>
      <c r="L5" s="16">
        <v>496</v>
      </c>
      <c r="M5" s="16">
        <v>374</v>
      </c>
      <c r="N5" s="16">
        <v>1476</v>
      </c>
      <c r="O5" s="16">
        <v>1162</v>
      </c>
      <c r="P5" s="16">
        <v>856</v>
      </c>
      <c r="Q5" s="16">
        <v>812</v>
      </c>
      <c r="R5" s="16">
        <v>1226</v>
      </c>
      <c r="S5" s="16">
        <v>1636</v>
      </c>
      <c r="T5" s="16">
        <v>1506</v>
      </c>
      <c r="U5" s="16">
        <v>870</v>
      </c>
      <c r="V5" s="16">
        <v>536</v>
      </c>
      <c r="W5" s="16">
        <v>350</v>
      </c>
      <c r="X5" s="16">
        <v>1234</v>
      </c>
      <c r="Y5" s="16">
        <v>1124</v>
      </c>
      <c r="Z5" s="16">
        <v>60</v>
      </c>
      <c r="AA5" s="84"/>
    </row>
    <row r="6" spans="1:27" s="4" customFormat="1" ht="39.75" customHeight="1">
      <c r="A6" s="14">
        <v>2</v>
      </c>
      <c r="B6" s="30" t="s">
        <v>7</v>
      </c>
      <c r="C6" s="14" t="s">
        <v>8</v>
      </c>
      <c r="D6" s="59">
        <f aca="true" t="shared" si="0" ref="D6:D14">SUM(E6:Z6)</f>
        <v>1520</v>
      </c>
      <c r="E6" s="17">
        <v>35</v>
      </c>
      <c r="F6" s="17">
        <v>38</v>
      </c>
      <c r="G6" s="17">
        <v>70</v>
      </c>
      <c r="H6" s="17">
        <v>40</v>
      </c>
      <c r="I6" s="17">
        <v>76</v>
      </c>
      <c r="J6" s="17">
        <v>70</v>
      </c>
      <c r="K6" s="17">
        <v>100</v>
      </c>
      <c r="L6" s="17">
        <v>40</v>
      </c>
      <c r="M6" s="17">
        <v>36</v>
      </c>
      <c r="N6" s="17">
        <v>110</v>
      </c>
      <c r="O6" s="17">
        <v>92</v>
      </c>
      <c r="P6" s="17">
        <v>66</v>
      </c>
      <c r="Q6" s="17">
        <v>65</v>
      </c>
      <c r="R6" s="17">
        <v>92</v>
      </c>
      <c r="S6" s="17">
        <v>116</v>
      </c>
      <c r="T6" s="17">
        <v>102</v>
      </c>
      <c r="U6" s="17">
        <v>78</v>
      </c>
      <c r="V6" s="17">
        <v>50</v>
      </c>
      <c r="W6" s="17">
        <v>40</v>
      </c>
      <c r="X6" s="17">
        <v>94</v>
      </c>
      <c r="Y6" s="17">
        <v>90</v>
      </c>
      <c r="Z6" s="17">
        <v>20</v>
      </c>
      <c r="AA6" s="85"/>
    </row>
    <row r="7" spans="1:27" s="4" customFormat="1" ht="39.75" customHeight="1">
      <c r="A7" s="14">
        <v>3</v>
      </c>
      <c r="B7" s="13" t="s">
        <v>9</v>
      </c>
      <c r="C7" s="14" t="s">
        <v>10</v>
      </c>
      <c r="D7" s="59">
        <f t="shared" si="0"/>
        <v>209000</v>
      </c>
      <c r="E7" s="14">
        <f>E5*11</f>
        <v>4422</v>
      </c>
      <c r="F7" s="14">
        <f aca="true" t="shared" si="1" ref="F7:Z7">F5*11</f>
        <v>5214</v>
      </c>
      <c r="G7" s="14">
        <f t="shared" si="1"/>
        <v>9856</v>
      </c>
      <c r="H7" s="14">
        <f t="shared" si="1"/>
        <v>6006</v>
      </c>
      <c r="I7" s="14">
        <f t="shared" si="1"/>
        <v>9944</v>
      </c>
      <c r="J7" s="14">
        <f t="shared" si="1"/>
        <v>8514</v>
      </c>
      <c r="K7" s="14">
        <f t="shared" si="1"/>
        <v>14146</v>
      </c>
      <c r="L7" s="14">
        <f t="shared" si="1"/>
        <v>5456</v>
      </c>
      <c r="M7" s="14">
        <f t="shared" si="1"/>
        <v>4114</v>
      </c>
      <c r="N7" s="14">
        <f t="shared" si="1"/>
        <v>16236</v>
      </c>
      <c r="O7" s="14">
        <f t="shared" si="1"/>
        <v>12782</v>
      </c>
      <c r="P7" s="14">
        <f t="shared" si="1"/>
        <v>9416</v>
      </c>
      <c r="Q7" s="14">
        <f t="shared" si="1"/>
        <v>8932</v>
      </c>
      <c r="R7" s="14">
        <f t="shared" si="1"/>
        <v>13486</v>
      </c>
      <c r="S7" s="14">
        <f t="shared" si="1"/>
        <v>17996</v>
      </c>
      <c r="T7" s="14">
        <f t="shared" si="1"/>
        <v>16566</v>
      </c>
      <c r="U7" s="14">
        <f t="shared" si="1"/>
        <v>9570</v>
      </c>
      <c r="V7" s="14">
        <f t="shared" si="1"/>
        <v>5896</v>
      </c>
      <c r="W7" s="14">
        <f t="shared" si="1"/>
        <v>3850</v>
      </c>
      <c r="X7" s="14">
        <f t="shared" si="1"/>
        <v>13574</v>
      </c>
      <c r="Y7" s="14">
        <f>Y5*11</f>
        <v>12364</v>
      </c>
      <c r="Z7" s="14">
        <f t="shared" si="1"/>
        <v>660</v>
      </c>
      <c r="AA7" s="83"/>
    </row>
    <row r="8" spans="1:27" s="4" customFormat="1" ht="39.75" customHeight="1">
      <c r="A8" s="14">
        <v>4</v>
      </c>
      <c r="B8" s="13" t="s">
        <v>11</v>
      </c>
      <c r="C8" s="14" t="s">
        <v>12</v>
      </c>
      <c r="D8" s="59">
        <f>SUM(E8:Z8)</f>
        <v>9000</v>
      </c>
      <c r="E8" s="14">
        <v>300</v>
      </c>
      <c r="F8" s="14">
        <v>300</v>
      </c>
      <c r="G8" s="14">
        <v>480</v>
      </c>
      <c r="H8" s="14">
        <v>480</v>
      </c>
      <c r="I8" s="14">
        <v>410</v>
      </c>
      <c r="J8" s="14">
        <v>430</v>
      </c>
      <c r="K8" s="14">
        <v>580</v>
      </c>
      <c r="L8" s="14">
        <v>430</v>
      </c>
      <c r="M8" s="14">
        <v>430</v>
      </c>
      <c r="N8" s="14">
        <v>480</v>
      </c>
      <c r="O8" s="14">
        <v>480</v>
      </c>
      <c r="P8" s="14">
        <v>480</v>
      </c>
      <c r="Q8" s="14">
        <v>480</v>
      </c>
      <c r="R8" s="14">
        <v>480</v>
      </c>
      <c r="S8" s="14">
        <v>580</v>
      </c>
      <c r="T8" s="14">
        <v>380</v>
      </c>
      <c r="U8" s="14">
        <v>330</v>
      </c>
      <c r="V8" s="14">
        <v>330</v>
      </c>
      <c r="W8" s="14">
        <v>330</v>
      </c>
      <c r="X8" s="14">
        <v>380</v>
      </c>
      <c r="Y8" s="14">
        <v>380</v>
      </c>
      <c r="Z8" s="14">
        <v>50</v>
      </c>
      <c r="AA8" s="83"/>
    </row>
    <row r="9" spans="1:27" s="4" customFormat="1" ht="39.75" customHeight="1">
      <c r="A9" s="99">
        <v>5</v>
      </c>
      <c r="B9" s="13" t="s">
        <v>137</v>
      </c>
      <c r="C9" s="64" t="s">
        <v>12</v>
      </c>
      <c r="D9" s="59">
        <f t="shared" si="0"/>
        <v>20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4">
        <v>1</v>
      </c>
      <c r="O9" s="14">
        <v>1</v>
      </c>
      <c r="P9" s="14">
        <v>1</v>
      </c>
      <c r="Q9" s="14">
        <v>1</v>
      </c>
      <c r="R9" s="14">
        <v>1</v>
      </c>
      <c r="S9" s="14">
        <v>1</v>
      </c>
      <c r="T9" s="14">
        <v>1</v>
      </c>
      <c r="U9" s="14">
        <v>1</v>
      </c>
      <c r="V9" s="14">
        <v>1</v>
      </c>
      <c r="W9" s="14">
        <v>0</v>
      </c>
      <c r="X9" s="14">
        <v>1</v>
      </c>
      <c r="Y9" s="14">
        <v>1</v>
      </c>
      <c r="Z9" s="14">
        <v>0</v>
      </c>
      <c r="AA9" s="83"/>
    </row>
    <row r="10" spans="1:27" s="4" customFormat="1" ht="39.75" customHeight="1">
      <c r="A10" s="99"/>
      <c r="B10" s="13" t="s">
        <v>13</v>
      </c>
      <c r="C10" s="64" t="s">
        <v>12</v>
      </c>
      <c r="D10" s="59">
        <f t="shared" si="0"/>
        <v>10</v>
      </c>
      <c r="E10" s="14">
        <v>1</v>
      </c>
      <c r="F10" s="14">
        <v>0</v>
      </c>
      <c r="G10" s="14">
        <v>0</v>
      </c>
      <c r="H10" s="14">
        <v>1</v>
      </c>
      <c r="I10" s="14">
        <v>1</v>
      </c>
      <c r="J10" s="14">
        <v>1</v>
      </c>
      <c r="K10" s="14">
        <v>1</v>
      </c>
      <c r="L10" s="14">
        <v>0</v>
      </c>
      <c r="M10" s="14">
        <v>0</v>
      </c>
      <c r="N10" s="14">
        <v>1</v>
      </c>
      <c r="O10" s="14">
        <v>0</v>
      </c>
      <c r="P10" s="14">
        <v>1</v>
      </c>
      <c r="Q10" s="14">
        <v>0</v>
      </c>
      <c r="R10" s="14">
        <v>1</v>
      </c>
      <c r="S10" s="14">
        <v>1</v>
      </c>
      <c r="T10" s="14">
        <v>0</v>
      </c>
      <c r="U10" s="14">
        <v>0</v>
      </c>
      <c r="V10" s="14">
        <v>0</v>
      </c>
      <c r="W10" s="14">
        <v>0</v>
      </c>
      <c r="X10" s="14">
        <v>1</v>
      </c>
      <c r="Y10" s="14">
        <v>0</v>
      </c>
      <c r="Z10" s="14">
        <v>0</v>
      </c>
      <c r="AA10" s="83"/>
    </row>
    <row r="11" spans="1:27" s="4" customFormat="1" ht="39.75" customHeight="1">
      <c r="A11" s="99"/>
      <c r="B11" s="31" t="s">
        <v>14</v>
      </c>
      <c r="C11" s="64" t="s">
        <v>12</v>
      </c>
      <c r="D11" s="59">
        <f t="shared" si="0"/>
        <v>83</v>
      </c>
      <c r="E11" s="14">
        <v>3</v>
      </c>
      <c r="F11" s="14">
        <v>4</v>
      </c>
      <c r="G11" s="14">
        <v>4</v>
      </c>
      <c r="H11" s="14">
        <v>4</v>
      </c>
      <c r="I11" s="14">
        <v>4</v>
      </c>
      <c r="J11" s="14">
        <v>4</v>
      </c>
      <c r="K11" s="14">
        <v>4</v>
      </c>
      <c r="L11" s="14">
        <v>4</v>
      </c>
      <c r="M11" s="14">
        <v>4</v>
      </c>
      <c r="N11" s="14">
        <v>4</v>
      </c>
      <c r="O11" s="14">
        <v>3</v>
      </c>
      <c r="P11" s="14">
        <v>4</v>
      </c>
      <c r="Q11" s="14">
        <v>4</v>
      </c>
      <c r="R11" s="14">
        <v>3</v>
      </c>
      <c r="S11" s="14">
        <v>4</v>
      </c>
      <c r="T11" s="14">
        <v>3</v>
      </c>
      <c r="U11" s="14">
        <v>4</v>
      </c>
      <c r="V11" s="14">
        <v>4</v>
      </c>
      <c r="W11" s="14">
        <v>3</v>
      </c>
      <c r="X11" s="14">
        <v>4</v>
      </c>
      <c r="Y11" s="14">
        <v>5</v>
      </c>
      <c r="Z11" s="14">
        <v>3</v>
      </c>
      <c r="AA11" s="83"/>
    </row>
    <row r="12" spans="1:27" ht="39.75" customHeight="1">
      <c r="A12" s="41">
        <v>6</v>
      </c>
      <c r="B12" s="31" t="s">
        <v>15</v>
      </c>
      <c r="C12" s="96" t="s">
        <v>6</v>
      </c>
      <c r="D12" s="59">
        <f t="shared" si="0"/>
        <v>20</v>
      </c>
      <c r="E12" s="43">
        <v>1</v>
      </c>
      <c r="F12" s="43">
        <v>1</v>
      </c>
      <c r="G12" s="43">
        <v>1</v>
      </c>
      <c r="H12" s="43">
        <v>1</v>
      </c>
      <c r="I12" s="43">
        <v>1</v>
      </c>
      <c r="J12" s="41">
        <v>1</v>
      </c>
      <c r="K12" s="41">
        <v>1</v>
      </c>
      <c r="L12" s="41">
        <v>0</v>
      </c>
      <c r="M12" s="41">
        <v>0</v>
      </c>
      <c r="N12" s="41">
        <v>1</v>
      </c>
      <c r="O12" s="41">
        <v>1</v>
      </c>
      <c r="P12" s="41">
        <v>1</v>
      </c>
      <c r="Q12" s="41">
        <v>1</v>
      </c>
      <c r="R12" s="41">
        <v>1</v>
      </c>
      <c r="S12" s="41">
        <v>1</v>
      </c>
      <c r="T12" s="41">
        <v>1</v>
      </c>
      <c r="U12" s="41">
        <v>1</v>
      </c>
      <c r="V12" s="41">
        <v>1</v>
      </c>
      <c r="W12" s="41">
        <v>1</v>
      </c>
      <c r="X12" s="41">
        <v>1</v>
      </c>
      <c r="Y12" s="62">
        <v>1</v>
      </c>
      <c r="Z12" s="41">
        <v>1</v>
      </c>
      <c r="AA12" s="86"/>
    </row>
    <row r="13" spans="1:27" ht="39.75" customHeight="1">
      <c r="A13" s="66">
        <v>7</v>
      </c>
      <c r="B13" s="67" t="s">
        <v>16</v>
      </c>
      <c r="C13" s="70" t="s">
        <v>12</v>
      </c>
      <c r="D13" s="68">
        <f t="shared" si="0"/>
        <v>20</v>
      </c>
      <c r="E13" s="69">
        <v>1</v>
      </c>
      <c r="F13" s="69">
        <v>1</v>
      </c>
      <c r="G13" s="69">
        <v>1</v>
      </c>
      <c r="H13" s="69">
        <v>1</v>
      </c>
      <c r="I13" s="69">
        <v>1</v>
      </c>
      <c r="J13" s="69">
        <v>1</v>
      </c>
      <c r="K13" s="69">
        <v>1</v>
      </c>
      <c r="L13" s="69">
        <v>1</v>
      </c>
      <c r="M13" s="69">
        <v>1</v>
      </c>
      <c r="N13" s="69">
        <v>1</v>
      </c>
      <c r="O13" s="69">
        <v>1</v>
      </c>
      <c r="P13" s="69">
        <v>1</v>
      </c>
      <c r="Q13" s="69">
        <v>1</v>
      </c>
      <c r="R13" s="69">
        <v>1</v>
      </c>
      <c r="S13" s="69">
        <v>1</v>
      </c>
      <c r="T13" s="69">
        <v>1</v>
      </c>
      <c r="U13" s="69">
        <v>1</v>
      </c>
      <c r="V13" s="69">
        <v>0</v>
      </c>
      <c r="W13" s="69">
        <v>0</v>
      </c>
      <c r="X13" s="69">
        <v>1</v>
      </c>
      <c r="Y13" s="69">
        <v>1</v>
      </c>
      <c r="Z13" s="69">
        <v>1</v>
      </c>
      <c r="AA13" s="87"/>
    </row>
    <row r="14" spans="1:27" ht="39.75" customHeight="1">
      <c r="A14" s="70">
        <v>8</v>
      </c>
      <c r="B14" s="67" t="s">
        <v>17</v>
      </c>
      <c r="C14" s="70" t="s">
        <v>18</v>
      </c>
      <c r="D14" s="68">
        <f t="shared" si="0"/>
        <v>8000</v>
      </c>
      <c r="E14" s="69">
        <v>370</v>
      </c>
      <c r="F14" s="69">
        <v>660</v>
      </c>
      <c r="G14" s="69">
        <v>530</v>
      </c>
      <c r="H14" s="69">
        <v>300</v>
      </c>
      <c r="I14" s="69">
        <v>1170</v>
      </c>
      <c r="J14" s="69">
        <v>920</v>
      </c>
      <c r="K14" s="69">
        <v>750</v>
      </c>
      <c r="L14" s="69">
        <v>290</v>
      </c>
      <c r="M14" s="69">
        <v>170</v>
      </c>
      <c r="N14" s="69">
        <v>130</v>
      </c>
      <c r="O14" s="69">
        <v>330</v>
      </c>
      <c r="P14" s="69">
        <v>390</v>
      </c>
      <c r="Q14" s="69">
        <v>200</v>
      </c>
      <c r="R14" s="69">
        <v>140</v>
      </c>
      <c r="S14" s="69">
        <v>160</v>
      </c>
      <c r="T14" s="69">
        <v>650</v>
      </c>
      <c r="U14" s="69">
        <v>140</v>
      </c>
      <c r="V14" s="69">
        <v>140</v>
      </c>
      <c r="W14" s="69">
        <v>170</v>
      </c>
      <c r="X14" s="69">
        <v>200</v>
      </c>
      <c r="Y14" s="69">
        <v>190</v>
      </c>
      <c r="Z14" s="69">
        <v>0</v>
      </c>
      <c r="AA14" s="87"/>
    </row>
  </sheetData>
  <sheetProtection/>
  <mergeCells count="3">
    <mergeCell ref="A1:Z1"/>
    <mergeCell ref="A2:Z2"/>
    <mergeCell ref="A9:A11"/>
  </mergeCells>
  <printOptions/>
  <pageMargins left="0.49" right="0.2" top="0.48" bottom="0.46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3"/>
  <sheetViews>
    <sheetView zoomScalePageLayoutView="0" workbookViewId="0" topLeftCell="A4">
      <selection activeCell="AI15" sqref="AI15"/>
    </sheetView>
  </sheetViews>
  <sheetFormatPr defaultColWidth="9.140625" defaultRowHeight="15"/>
  <cols>
    <col min="1" max="1" width="4.140625" style="18" bestFit="1" customWidth="1"/>
    <col min="2" max="2" width="14.28125" style="0" customWidth="1"/>
    <col min="3" max="3" width="5.7109375" style="0" bestFit="1" customWidth="1"/>
    <col min="4" max="4" width="7.7109375" style="0" bestFit="1" customWidth="1"/>
    <col min="5" max="5" width="6.00390625" style="0" customWidth="1"/>
    <col min="6" max="7" width="6.7109375" style="0" bestFit="1" customWidth="1"/>
    <col min="8" max="8" width="7.57421875" style="0" bestFit="1" customWidth="1"/>
    <col min="9" max="9" width="6.57421875" style="0" bestFit="1" customWidth="1"/>
    <col min="10" max="10" width="5.57421875" style="0" bestFit="1" customWidth="1"/>
    <col min="11" max="11" width="6.57421875" style="0" bestFit="1" customWidth="1"/>
    <col min="12" max="15" width="5.57421875" style="0" bestFit="1" customWidth="1"/>
    <col min="16" max="17" width="6.57421875" style="0" bestFit="1" customWidth="1"/>
    <col min="18" max="18" width="5.57421875" style="0" bestFit="1" customWidth="1"/>
    <col min="19" max="19" width="6.57421875" style="0" bestFit="1" customWidth="1"/>
    <col min="20" max="23" width="5.57421875" style="0" bestFit="1" customWidth="1"/>
    <col min="24" max="24" width="6.57421875" style="0" bestFit="1" customWidth="1"/>
    <col min="25" max="26" width="5.57421875" style="0" bestFit="1" customWidth="1"/>
    <col min="27" max="27" width="11.00390625" style="0" customWidth="1"/>
    <col min="28" max="28" width="5.8515625" style="0" customWidth="1"/>
    <col min="29" max="30" width="9.00390625" style="0" customWidth="1"/>
    <col min="31" max="31" width="7.8515625" style="0" customWidth="1"/>
    <col min="32" max="32" width="7.7109375" style="0" customWidth="1"/>
    <col min="33" max="33" width="10.140625" style="0" customWidth="1"/>
    <col min="34" max="34" width="7.421875" style="0" bestFit="1" customWidth="1"/>
    <col min="35" max="35" width="6.7109375" style="0" bestFit="1" customWidth="1"/>
    <col min="36" max="36" width="9.00390625" style="0" customWidth="1"/>
    <col min="37" max="37" width="8.7109375" style="0" bestFit="1" customWidth="1"/>
    <col min="38" max="38" width="10.00390625" style="0" customWidth="1"/>
    <col min="39" max="39" width="8.7109375" style="0" customWidth="1"/>
    <col min="40" max="40" width="7.421875" style="0" bestFit="1" customWidth="1"/>
    <col min="41" max="41" width="6.421875" style="0" bestFit="1" customWidth="1"/>
    <col min="42" max="42" width="8.8515625" style="0" bestFit="1" customWidth="1"/>
    <col min="43" max="43" width="7.421875" style="0" customWidth="1"/>
    <col min="44" max="44" width="11.140625" style="0" customWidth="1"/>
  </cols>
  <sheetData>
    <row r="1" spans="1:26" ht="22.5" customHeight="1">
      <c r="A1" s="106" t="s">
        <v>160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ht="20.25" customHeight="1">
      <c r="A2" s="107" t="s">
        <v>134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5:26" ht="15"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45" customHeight="1">
      <c r="A4" s="3" t="s">
        <v>0</v>
      </c>
      <c r="B4" s="2" t="s">
        <v>1</v>
      </c>
      <c r="C4" s="2" t="s">
        <v>2</v>
      </c>
      <c r="D4" s="2" t="s">
        <v>3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77</v>
      </c>
      <c r="J4" s="3" t="s">
        <v>26</v>
      </c>
      <c r="K4" s="3" t="s">
        <v>27</v>
      </c>
      <c r="L4" s="3" t="s">
        <v>28</v>
      </c>
      <c r="M4" s="3" t="s">
        <v>29</v>
      </c>
      <c r="N4" s="3" t="s">
        <v>30</v>
      </c>
      <c r="O4" s="3" t="s">
        <v>31</v>
      </c>
      <c r="P4" s="3" t="s">
        <v>32</v>
      </c>
      <c r="Q4" s="3" t="s">
        <v>33</v>
      </c>
      <c r="R4" s="3" t="s">
        <v>34</v>
      </c>
      <c r="S4" s="3" t="s">
        <v>35</v>
      </c>
      <c r="T4" s="3" t="s">
        <v>36</v>
      </c>
      <c r="U4" s="3" t="s">
        <v>37</v>
      </c>
      <c r="V4" s="3" t="s">
        <v>38</v>
      </c>
      <c r="W4" s="3" t="s">
        <v>39</v>
      </c>
      <c r="X4" s="3" t="s">
        <v>40</v>
      </c>
      <c r="Y4" s="3" t="s">
        <v>41</v>
      </c>
      <c r="Z4" s="63" t="s">
        <v>157</v>
      </c>
    </row>
    <row r="5" spans="1:26" ht="25.5" customHeight="1">
      <c r="A5" s="3" t="s">
        <v>19</v>
      </c>
      <c r="B5" s="104" t="s">
        <v>56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75" customHeight="1">
      <c r="A6" s="48">
        <v>1</v>
      </c>
      <c r="B6" s="47" t="s">
        <v>20</v>
      </c>
      <c r="C6" s="48" t="s">
        <v>12</v>
      </c>
      <c r="D6" s="54">
        <f>SUM(E6:Z6)</f>
        <v>66</v>
      </c>
      <c r="E6" s="48">
        <v>2</v>
      </c>
      <c r="F6" s="48">
        <v>1</v>
      </c>
      <c r="G6" s="48">
        <v>8</v>
      </c>
      <c r="H6" s="48">
        <v>6</v>
      </c>
      <c r="I6" s="48">
        <v>6</v>
      </c>
      <c r="J6" s="48">
        <v>2</v>
      </c>
      <c r="K6" s="48">
        <v>3</v>
      </c>
      <c r="L6" s="48">
        <v>6</v>
      </c>
      <c r="M6" s="48">
        <v>6</v>
      </c>
      <c r="N6" s="48">
        <v>2</v>
      </c>
      <c r="O6" s="48">
        <v>2</v>
      </c>
      <c r="P6" s="48">
        <v>5</v>
      </c>
      <c r="Q6" s="48">
        <v>2</v>
      </c>
      <c r="R6" s="48">
        <v>3</v>
      </c>
      <c r="S6" s="48">
        <v>2</v>
      </c>
      <c r="T6" s="48">
        <v>2</v>
      </c>
      <c r="U6" s="48">
        <v>1</v>
      </c>
      <c r="V6" s="48">
        <v>0</v>
      </c>
      <c r="W6" s="48">
        <v>1</v>
      </c>
      <c r="X6" s="48">
        <v>3</v>
      </c>
      <c r="Y6" s="48">
        <v>2</v>
      </c>
      <c r="Z6" s="48">
        <v>1</v>
      </c>
    </row>
    <row r="7" spans="1:26" ht="56.25" customHeight="1">
      <c r="A7" s="48">
        <v>2</v>
      </c>
      <c r="B7" s="47" t="s">
        <v>21</v>
      </c>
      <c r="C7" s="48" t="s">
        <v>8</v>
      </c>
      <c r="D7" s="54">
        <f>SUM(E7:Z7)</f>
        <v>4200</v>
      </c>
      <c r="E7" s="20">
        <v>60</v>
      </c>
      <c r="F7" s="20">
        <v>90</v>
      </c>
      <c r="G7" s="20">
        <v>600</v>
      </c>
      <c r="H7" s="20">
        <v>980</v>
      </c>
      <c r="I7" s="20">
        <v>500</v>
      </c>
      <c r="J7" s="20">
        <v>60</v>
      </c>
      <c r="K7" s="20">
        <v>100</v>
      </c>
      <c r="L7" s="20">
        <v>60</v>
      </c>
      <c r="M7" s="20">
        <v>60</v>
      </c>
      <c r="N7" s="20">
        <v>60</v>
      </c>
      <c r="O7" s="20">
        <v>75</v>
      </c>
      <c r="P7" s="20">
        <v>310</v>
      </c>
      <c r="Q7" s="20">
        <v>100</v>
      </c>
      <c r="R7" s="20">
        <v>60</v>
      </c>
      <c r="S7" s="20">
        <v>560</v>
      </c>
      <c r="T7" s="20">
        <v>60</v>
      </c>
      <c r="U7" s="20">
        <v>55</v>
      </c>
      <c r="V7" s="20">
        <v>50</v>
      </c>
      <c r="W7" s="20">
        <v>75</v>
      </c>
      <c r="X7" s="20">
        <v>210</v>
      </c>
      <c r="Y7" s="20">
        <v>45</v>
      </c>
      <c r="Z7" s="20">
        <v>30</v>
      </c>
    </row>
    <row r="8" spans="5:26" ht="15"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ht="22.5" customHeight="1"/>
    <row r="10" ht="21" customHeight="1"/>
    <row r="13" ht="36" customHeight="1"/>
    <row r="14" ht="39" customHeight="1"/>
    <row r="15" ht="31.5" customHeight="1"/>
    <row r="22" spans="26:44" ht="15.75">
      <c r="Z22" s="106" t="s">
        <v>160</v>
      </c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</row>
    <row r="23" spans="27:44" ht="21.75" customHeight="1">
      <c r="AA23" s="107" t="s">
        <v>134</v>
      </c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</row>
    <row r="24" ht="15" customHeight="1">
      <c r="AB24" s="18"/>
    </row>
    <row r="25" spans="27:44" ht="45" customHeight="1">
      <c r="AA25" s="2" t="s">
        <v>1</v>
      </c>
      <c r="AB25" s="3" t="s">
        <v>2</v>
      </c>
      <c r="AC25" s="2" t="s">
        <v>42</v>
      </c>
      <c r="AD25" s="95" t="s">
        <v>190</v>
      </c>
      <c r="AE25" s="3" t="s">
        <v>43</v>
      </c>
      <c r="AF25" s="3" t="s">
        <v>44</v>
      </c>
      <c r="AG25" s="3" t="s">
        <v>45</v>
      </c>
      <c r="AH25" s="3" t="s">
        <v>46</v>
      </c>
      <c r="AI25" s="3" t="s">
        <v>47</v>
      </c>
      <c r="AJ25" s="3" t="s">
        <v>110</v>
      </c>
      <c r="AK25" s="3" t="s">
        <v>48</v>
      </c>
      <c r="AL25" s="3" t="s">
        <v>111</v>
      </c>
      <c r="AM25" s="3" t="s">
        <v>108</v>
      </c>
      <c r="AN25" s="3" t="s">
        <v>50</v>
      </c>
      <c r="AO25" s="3" t="s">
        <v>51</v>
      </c>
      <c r="AP25" s="3" t="s">
        <v>52</v>
      </c>
      <c r="AQ25" s="3" t="s">
        <v>53</v>
      </c>
      <c r="AR25" s="3" t="s">
        <v>109</v>
      </c>
    </row>
    <row r="26" spans="27:44" ht="46.5" customHeight="1">
      <c r="AA26" s="104" t="s">
        <v>55</v>
      </c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10"/>
    </row>
    <row r="27" spans="27:44" ht="66.75" customHeight="1">
      <c r="AA27" s="108" t="s">
        <v>164</v>
      </c>
      <c r="AB27" s="108" t="s">
        <v>8</v>
      </c>
      <c r="AC27" s="5" t="s">
        <v>162</v>
      </c>
      <c r="AD27" s="44">
        <v>32</v>
      </c>
      <c r="AE27" s="20">
        <v>20</v>
      </c>
      <c r="AF27" s="20">
        <v>18</v>
      </c>
      <c r="AG27" s="20">
        <v>14</v>
      </c>
      <c r="AH27" s="20">
        <v>11</v>
      </c>
      <c r="AI27" s="20">
        <v>16</v>
      </c>
      <c r="AJ27" s="20">
        <v>14</v>
      </c>
      <c r="AK27" s="20">
        <v>14</v>
      </c>
      <c r="AL27" s="20">
        <v>11</v>
      </c>
      <c r="AM27" s="20">
        <v>15</v>
      </c>
      <c r="AN27" s="20">
        <v>16</v>
      </c>
      <c r="AO27" s="20">
        <v>15</v>
      </c>
      <c r="AP27" s="20">
        <v>8</v>
      </c>
      <c r="AQ27" s="20">
        <v>9</v>
      </c>
      <c r="AR27" s="20">
        <v>4</v>
      </c>
    </row>
    <row r="28" spans="27:44" ht="45.75" customHeight="1">
      <c r="AA28" s="109"/>
      <c r="AB28" s="109"/>
      <c r="AC28" s="5" t="s">
        <v>163</v>
      </c>
      <c r="AD28" s="44">
        <v>92</v>
      </c>
      <c r="AE28" s="20">
        <v>57</v>
      </c>
      <c r="AF28" s="20">
        <v>53</v>
      </c>
      <c r="AG28" s="20">
        <v>41</v>
      </c>
      <c r="AH28" s="20">
        <v>33</v>
      </c>
      <c r="AI28" s="20">
        <v>50</v>
      </c>
      <c r="AJ28" s="20">
        <v>40</v>
      </c>
      <c r="AK28" s="20">
        <v>41</v>
      </c>
      <c r="AL28" s="20">
        <v>33</v>
      </c>
      <c r="AM28" s="20">
        <v>45</v>
      </c>
      <c r="AN28" s="20">
        <v>50</v>
      </c>
      <c r="AO28" s="20">
        <v>45</v>
      </c>
      <c r="AP28" s="20">
        <v>25</v>
      </c>
      <c r="AQ28" s="20">
        <v>24</v>
      </c>
      <c r="AR28" s="20">
        <v>12</v>
      </c>
    </row>
    <row r="44" spans="3:6" ht="15.75" thickBot="1">
      <c r="C44">
        <v>25</v>
      </c>
      <c r="D44">
        <v>20</v>
      </c>
      <c r="E44">
        <v>25</v>
      </c>
      <c r="F44">
        <v>30</v>
      </c>
    </row>
    <row r="45" spans="2:7" ht="21">
      <c r="B45" s="100" t="s">
        <v>166</v>
      </c>
      <c r="C45" s="88" t="s">
        <v>184</v>
      </c>
      <c r="D45" s="88" t="s">
        <v>185</v>
      </c>
      <c r="E45" s="88" t="s">
        <v>186</v>
      </c>
      <c r="F45" s="88" t="s">
        <v>187</v>
      </c>
      <c r="G45" s="102" t="s">
        <v>3</v>
      </c>
    </row>
    <row r="46" spans="2:7" ht="15.75" thickBot="1">
      <c r="B46" s="101"/>
      <c r="C46" s="89">
        <v>-0.25</v>
      </c>
      <c r="D46" s="89">
        <v>-0.2</v>
      </c>
      <c r="E46" s="89">
        <v>-0.25</v>
      </c>
      <c r="F46" s="89">
        <v>-0.3</v>
      </c>
      <c r="G46" s="103"/>
    </row>
    <row r="47" spans="1:7" ht="15.75" thickBot="1">
      <c r="A47" s="18">
        <v>650</v>
      </c>
      <c r="B47" s="90" t="s">
        <v>167</v>
      </c>
      <c r="C47" s="92">
        <f>A47*25/100</f>
        <v>162.5</v>
      </c>
      <c r="D47" s="92">
        <f>A47*20/100</f>
        <v>130</v>
      </c>
      <c r="E47" s="92">
        <f>A47*25/100</f>
        <v>162.5</v>
      </c>
      <c r="F47" s="92">
        <f>A47*30/100</f>
        <v>195</v>
      </c>
      <c r="G47" s="93">
        <f>SUM(C47:F47)</f>
        <v>650</v>
      </c>
    </row>
    <row r="48" spans="1:7" ht="15.75" thickBot="1">
      <c r="A48" s="18">
        <v>50</v>
      </c>
      <c r="B48" s="90" t="s">
        <v>168</v>
      </c>
      <c r="C48" s="92">
        <f aca="true" t="shared" si="0" ref="C48:C62">A48*25/100</f>
        <v>12.5</v>
      </c>
      <c r="D48" s="92">
        <f aca="true" t="shared" si="1" ref="D48:D62">A48*20/100</f>
        <v>10</v>
      </c>
      <c r="E48" s="92">
        <f aca="true" t="shared" si="2" ref="E48:E62">A48*25/100</f>
        <v>12.5</v>
      </c>
      <c r="F48" s="92">
        <f aca="true" t="shared" si="3" ref="F48:F62">A48*30/100</f>
        <v>15</v>
      </c>
      <c r="G48" s="93">
        <f aca="true" t="shared" si="4" ref="G48:G62">SUM(C48:F48)</f>
        <v>50</v>
      </c>
    </row>
    <row r="49" spans="1:7" ht="15.75" thickBot="1">
      <c r="A49" s="18">
        <v>45</v>
      </c>
      <c r="B49" s="90" t="s">
        <v>169</v>
      </c>
      <c r="C49" s="92">
        <f t="shared" si="0"/>
        <v>11.25</v>
      </c>
      <c r="D49" s="92">
        <f t="shared" si="1"/>
        <v>9</v>
      </c>
      <c r="E49" s="92">
        <f t="shared" si="2"/>
        <v>11.25</v>
      </c>
      <c r="F49" s="92">
        <f t="shared" si="3"/>
        <v>13.5</v>
      </c>
      <c r="G49" s="93">
        <f t="shared" si="4"/>
        <v>45</v>
      </c>
    </row>
    <row r="50" spans="1:7" ht="15.75" thickBot="1">
      <c r="A50" s="18">
        <v>1.2</v>
      </c>
      <c r="B50" s="90" t="s">
        <v>170</v>
      </c>
      <c r="C50" s="92">
        <f t="shared" si="0"/>
        <v>0.3</v>
      </c>
      <c r="D50" s="92">
        <f t="shared" si="1"/>
        <v>0.24</v>
      </c>
      <c r="E50" s="92">
        <f t="shared" si="2"/>
        <v>0.3</v>
      </c>
      <c r="F50" s="92">
        <f t="shared" si="3"/>
        <v>0.36</v>
      </c>
      <c r="G50" s="93">
        <f t="shared" si="4"/>
        <v>1.2000000000000002</v>
      </c>
    </row>
    <row r="51" spans="1:7" ht="15.75" thickBot="1">
      <c r="A51" s="18">
        <v>15</v>
      </c>
      <c r="B51" s="90" t="s">
        <v>176</v>
      </c>
      <c r="C51" s="92">
        <f t="shared" si="0"/>
        <v>3.75</v>
      </c>
      <c r="D51" s="92">
        <f t="shared" si="1"/>
        <v>3</v>
      </c>
      <c r="E51" s="92">
        <f t="shared" si="2"/>
        <v>3.75</v>
      </c>
      <c r="F51" s="92">
        <f t="shared" si="3"/>
        <v>4.5</v>
      </c>
      <c r="G51" s="93">
        <f t="shared" si="4"/>
        <v>15</v>
      </c>
    </row>
    <row r="52" spans="1:7" ht="15.75" thickBot="1">
      <c r="A52" s="18">
        <v>1.5</v>
      </c>
      <c r="B52" s="90" t="s">
        <v>177</v>
      </c>
      <c r="C52" s="92">
        <f t="shared" si="0"/>
        <v>0.375</v>
      </c>
      <c r="D52" s="92">
        <f t="shared" si="1"/>
        <v>0.3</v>
      </c>
      <c r="E52" s="92">
        <f t="shared" si="2"/>
        <v>0.375</v>
      </c>
      <c r="F52" s="92">
        <f t="shared" si="3"/>
        <v>0.45</v>
      </c>
      <c r="G52" s="93">
        <f t="shared" si="4"/>
        <v>1.5</v>
      </c>
    </row>
    <row r="53" spans="1:7" ht="15.75" thickBot="1">
      <c r="A53" s="18">
        <v>200</v>
      </c>
      <c r="B53" s="90" t="s">
        <v>178</v>
      </c>
      <c r="C53" s="92">
        <f t="shared" si="0"/>
        <v>50</v>
      </c>
      <c r="D53" s="92">
        <f t="shared" si="1"/>
        <v>40</v>
      </c>
      <c r="E53" s="92">
        <f t="shared" si="2"/>
        <v>50</v>
      </c>
      <c r="F53" s="92">
        <f t="shared" si="3"/>
        <v>60</v>
      </c>
      <c r="G53" s="93">
        <f t="shared" si="4"/>
        <v>200</v>
      </c>
    </row>
    <row r="54" spans="1:7" ht="24" thickBot="1">
      <c r="A54" s="18">
        <v>140</v>
      </c>
      <c r="B54" s="90" t="s">
        <v>179</v>
      </c>
      <c r="C54" s="92">
        <f t="shared" si="0"/>
        <v>35</v>
      </c>
      <c r="D54" s="92">
        <f t="shared" si="1"/>
        <v>28</v>
      </c>
      <c r="E54" s="92">
        <f t="shared" si="2"/>
        <v>35</v>
      </c>
      <c r="F54" s="92">
        <f t="shared" si="3"/>
        <v>42</v>
      </c>
      <c r="G54" s="93">
        <f t="shared" si="4"/>
        <v>140</v>
      </c>
    </row>
    <row r="55" spans="1:7" ht="15.75" thickBot="1">
      <c r="A55" s="18">
        <v>50</v>
      </c>
      <c r="B55" s="90" t="s">
        <v>180</v>
      </c>
      <c r="C55" s="92">
        <f t="shared" si="0"/>
        <v>12.5</v>
      </c>
      <c r="D55" s="92">
        <f t="shared" si="1"/>
        <v>10</v>
      </c>
      <c r="E55" s="92">
        <f t="shared" si="2"/>
        <v>12.5</v>
      </c>
      <c r="F55" s="92">
        <f t="shared" si="3"/>
        <v>15</v>
      </c>
      <c r="G55" s="93">
        <f t="shared" si="4"/>
        <v>50</v>
      </c>
    </row>
    <row r="56" spans="1:7" ht="15.75" thickBot="1">
      <c r="A56" s="18">
        <v>12</v>
      </c>
      <c r="B56" s="90" t="s">
        <v>171</v>
      </c>
      <c r="C56" s="92">
        <f t="shared" si="0"/>
        <v>3</v>
      </c>
      <c r="D56" s="92">
        <f t="shared" si="1"/>
        <v>2.4</v>
      </c>
      <c r="E56" s="92">
        <f t="shared" si="2"/>
        <v>3</v>
      </c>
      <c r="F56" s="92">
        <f t="shared" si="3"/>
        <v>3.6</v>
      </c>
      <c r="G56" s="93">
        <f t="shared" si="4"/>
        <v>12</v>
      </c>
    </row>
    <row r="57" spans="1:7" ht="15.75" thickBot="1">
      <c r="A57" s="18">
        <v>12</v>
      </c>
      <c r="B57" s="90" t="s">
        <v>172</v>
      </c>
      <c r="C57" s="92">
        <f t="shared" si="0"/>
        <v>3</v>
      </c>
      <c r="D57" s="92">
        <f t="shared" si="1"/>
        <v>2.4</v>
      </c>
      <c r="E57" s="92">
        <f t="shared" si="2"/>
        <v>3</v>
      </c>
      <c r="F57" s="92">
        <f t="shared" si="3"/>
        <v>3.6</v>
      </c>
      <c r="G57" s="93">
        <f t="shared" si="4"/>
        <v>12</v>
      </c>
    </row>
    <row r="58" spans="1:7" ht="24" thickBot="1">
      <c r="A58" s="18">
        <v>20</v>
      </c>
      <c r="B58" s="90" t="s">
        <v>181</v>
      </c>
      <c r="C58" s="92">
        <f t="shared" si="0"/>
        <v>5</v>
      </c>
      <c r="D58" s="92">
        <f t="shared" si="1"/>
        <v>4</v>
      </c>
      <c r="E58" s="92">
        <f t="shared" si="2"/>
        <v>5</v>
      </c>
      <c r="F58" s="92">
        <f t="shared" si="3"/>
        <v>6</v>
      </c>
      <c r="G58" s="93">
        <f t="shared" si="4"/>
        <v>20</v>
      </c>
    </row>
    <row r="59" spans="1:7" ht="15.75" thickBot="1">
      <c r="A59" s="18">
        <v>12</v>
      </c>
      <c r="B59" s="90" t="s">
        <v>182</v>
      </c>
      <c r="C59" s="92">
        <f t="shared" si="0"/>
        <v>3</v>
      </c>
      <c r="D59" s="92">
        <f t="shared" si="1"/>
        <v>2.4</v>
      </c>
      <c r="E59" s="92">
        <f t="shared" si="2"/>
        <v>3</v>
      </c>
      <c r="F59" s="92">
        <f t="shared" si="3"/>
        <v>3.6</v>
      </c>
      <c r="G59" s="93">
        <f t="shared" si="4"/>
        <v>12</v>
      </c>
    </row>
    <row r="60" spans="1:7" ht="15.75" thickBot="1">
      <c r="A60" s="18">
        <v>2</v>
      </c>
      <c r="B60" s="90" t="s">
        <v>173</v>
      </c>
      <c r="C60" s="92">
        <f t="shared" si="0"/>
        <v>0.5</v>
      </c>
      <c r="D60" s="92">
        <f t="shared" si="1"/>
        <v>0.4</v>
      </c>
      <c r="E60" s="92">
        <f t="shared" si="2"/>
        <v>0.5</v>
      </c>
      <c r="F60" s="92">
        <f t="shared" si="3"/>
        <v>0.6</v>
      </c>
      <c r="G60" s="93">
        <f t="shared" si="4"/>
        <v>2</v>
      </c>
    </row>
    <row r="61" spans="1:7" ht="15.75" thickBot="1">
      <c r="A61" s="18">
        <v>17</v>
      </c>
      <c r="B61" s="90" t="s">
        <v>174</v>
      </c>
      <c r="C61" s="92">
        <f t="shared" si="0"/>
        <v>4.25</v>
      </c>
      <c r="D61" s="92">
        <f t="shared" si="1"/>
        <v>3.4</v>
      </c>
      <c r="E61" s="92">
        <f t="shared" si="2"/>
        <v>4.25</v>
      </c>
      <c r="F61" s="92">
        <f t="shared" si="3"/>
        <v>5.1</v>
      </c>
      <c r="G61" s="93">
        <f t="shared" si="4"/>
        <v>17</v>
      </c>
    </row>
    <row r="62" spans="1:7" ht="15.75" thickBot="1">
      <c r="A62" s="18">
        <v>2</v>
      </c>
      <c r="B62" s="90" t="s">
        <v>183</v>
      </c>
      <c r="C62" s="92">
        <f t="shared" si="0"/>
        <v>0.5</v>
      </c>
      <c r="D62" s="92">
        <f t="shared" si="1"/>
        <v>0.4</v>
      </c>
      <c r="E62" s="92">
        <f t="shared" si="2"/>
        <v>0.5</v>
      </c>
      <c r="F62" s="92">
        <f t="shared" si="3"/>
        <v>0.6</v>
      </c>
      <c r="G62" s="93">
        <f t="shared" si="4"/>
        <v>2</v>
      </c>
    </row>
    <row r="63" spans="2:7" ht="15.75" thickBot="1">
      <c r="B63" s="90" t="s">
        <v>175</v>
      </c>
      <c r="C63" s="91">
        <f>SUM(C47:C62)</f>
        <v>307.425</v>
      </c>
      <c r="D63" s="91">
        <f>SUM(D47:D62)</f>
        <v>245.94000000000005</v>
      </c>
      <c r="E63" s="91">
        <f>SUM(E47:E62)</f>
        <v>307.425</v>
      </c>
      <c r="F63" s="91">
        <f>SUM(F47:F62)</f>
        <v>368.91000000000014</v>
      </c>
      <c r="G63" s="91">
        <f>SUM(G47:G62)</f>
        <v>1229.7</v>
      </c>
    </row>
  </sheetData>
  <sheetProtection/>
  <mergeCells count="10">
    <mergeCell ref="B45:B46"/>
    <mergeCell ref="G45:G46"/>
    <mergeCell ref="B5:Z5"/>
    <mergeCell ref="A1:Z1"/>
    <mergeCell ref="A2:Z2"/>
    <mergeCell ref="AB27:AB28"/>
    <mergeCell ref="AA27:AA28"/>
    <mergeCell ref="AA26:AR26"/>
    <mergeCell ref="Z22:AR22"/>
    <mergeCell ref="AA23:AR23"/>
  </mergeCells>
  <printOptions/>
  <pageMargins left="0.7" right="0.26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0">
      <selection activeCell="AB1" sqref="AB1:AR16384"/>
    </sheetView>
  </sheetViews>
  <sheetFormatPr defaultColWidth="9.140625" defaultRowHeight="15"/>
  <cols>
    <col min="1" max="1" width="4.140625" style="0" customWidth="1"/>
    <col min="2" max="2" width="15.28125" style="0" customWidth="1"/>
    <col min="3" max="3" width="4.7109375" style="0" bestFit="1" customWidth="1"/>
    <col min="4" max="4" width="6.57421875" style="0" bestFit="1" customWidth="1"/>
    <col min="5" max="5" width="5.8515625" style="0" bestFit="1" customWidth="1"/>
    <col min="6" max="6" width="6.28125" style="0" bestFit="1" customWidth="1"/>
    <col min="7" max="8" width="5.8515625" style="0" bestFit="1" customWidth="1"/>
    <col min="9" max="9" width="5.421875" style="0" bestFit="1" customWidth="1"/>
    <col min="10" max="13" width="5.8515625" style="0" bestFit="1" customWidth="1"/>
    <col min="14" max="14" width="6.140625" style="0" customWidth="1"/>
    <col min="15" max="15" width="6.28125" style="0" customWidth="1"/>
    <col min="16" max="24" width="5.8515625" style="0" bestFit="1" customWidth="1"/>
    <col min="25" max="26" width="5.28125" style="0" bestFit="1" customWidth="1"/>
    <col min="27" max="27" width="6.140625" style="0" customWidth="1"/>
  </cols>
  <sheetData>
    <row r="1" spans="1:27" ht="15.75">
      <c r="A1" s="106" t="s">
        <v>160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7" ht="15.75">
      <c r="A2" s="107" t="s">
        <v>135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</row>
    <row r="4" spans="1:27" s="4" customFormat="1" ht="31.5" customHeight="1">
      <c r="A4" s="10" t="s">
        <v>0</v>
      </c>
      <c r="B4" s="10" t="s">
        <v>1</v>
      </c>
      <c r="C4" s="10" t="s">
        <v>2</v>
      </c>
      <c r="D4" s="10" t="s">
        <v>57</v>
      </c>
      <c r="E4" s="8" t="s">
        <v>71</v>
      </c>
      <c r="F4" s="8" t="s">
        <v>23</v>
      </c>
      <c r="G4" s="8" t="s">
        <v>72</v>
      </c>
      <c r="H4" s="8" t="s">
        <v>73</v>
      </c>
      <c r="I4" s="8" t="s">
        <v>4</v>
      </c>
      <c r="J4" s="8" t="s">
        <v>26</v>
      </c>
      <c r="K4" s="8" t="s">
        <v>27</v>
      </c>
      <c r="L4" s="8" t="s">
        <v>28</v>
      </c>
      <c r="M4" s="8" t="s">
        <v>29</v>
      </c>
      <c r="N4" s="8" t="s">
        <v>30</v>
      </c>
      <c r="O4" s="8" t="s">
        <v>31</v>
      </c>
      <c r="P4" s="8" t="s">
        <v>32</v>
      </c>
      <c r="Q4" s="8" t="s">
        <v>33</v>
      </c>
      <c r="R4" s="8" t="s">
        <v>34</v>
      </c>
      <c r="S4" s="8" t="s">
        <v>35</v>
      </c>
      <c r="T4" s="8" t="s">
        <v>36</v>
      </c>
      <c r="U4" s="8" t="s">
        <v>37</v>
      </c>
      <c r="V4" s="8" t="s">
        <v>38</v>
      </c>
      <c r="W4" s="8" t="s">
        <v>39</v>
      </c>
      <c r="X4" s="8" t="s">
        <v>40</v>
      </c>
      <c r="Y4" s="8" t="s">
        <v>41</v>
      </c>
      <c r="Z4" s="8" t="s">
        <v>157</v>
      </c>
      <c r="AA4" s="22" t="s">
        <v>58</v>
      </c>
    </row>
    <row r="5" spans="1:27" ht="19.5" customHeight="1">
      <c r="A5" s="11">
        <v>1</v>
      </c>
      <c r="B5" s="10" t="s">
        <v>59</v>
      </c>
      <c r="C5" s="11" t="s">
        <v>12</v>
      </c>
      <c r="D5" s="28">
        <f>SUM(E5:AA5)</f>
        <v>550</v>
      </c>
      <c r="E5" s="11"/>
      <c r="F5" s="11"/>
      <c r="G5" s="11"/>
      <c r="H5" s="11">
        <v>170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23" t="s">
        <v>54</v>
      </c>
      <c r="AA5" s="11">
        <v>380</v>
      </c>
    </row>
    <row r="6" spans="1:27" ht="19.5" customHeight="1">
      <c r="A6" s="11">
        <v>2</v>
      </c>
      <c r="B6" s="10" t="s">
        <v>60</v>
      </c>
      <c r="C6" s="11" t="s">
        <v>12</v>
      </c>
      <c r="D6" s="28">
        <f aca="true" t="shared" si="0" ref="D6:D15">SUM(E6:AA6)</f>
        <v>330</v>
      </c>
      <c r="E6" s="11"/>
      <c r="F6" s="11"/>
      <c r="G6" s="11"/>
      <c r="H6" s="11">
        <v>100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3" t="s">
        <v>54</v>
      </c>
      <c r="AA6" s="11">
        <v>230</v>
      </c>
    </row>
    <row r="7" spans="1:27" ht="19.5" customHeight="1">
      <c r="A7" s="11">
        <v>3</v>
      </c>
      <c r="B7" s="10" t="s">
        <v>61</v>
      </c>
      <c r="C7" s="11" t="s">
        <v>12</v>
      </c>
      <c r="D7" s="28">
        <f t="shared" si="0"/>
        <v>146</v>
      </c>
      <c r="E7" s="11"/>
      <c r="F7" s="11"/>
      <c r="G7" s="11"/>
      <c r="H7" s="11">
        <v>60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3" t="s">
        <v>54</v>
      </c>
      <c r="AA7" s="11">
        <v>86</v>
      </c>
    </row>
    <row r="8" spans="1:27" ht="19.5" customHeight="1">
      <c r="A8" s="11">
        <v>4</v>
      </c>
      <c r="B8" s="10" t="s">
        <v>62</v>
      </c>
      <c r="C8" s="11" t="s">
        <v>12</v>
      </c>
      <c r="D8" s="28">
        <f t="shared" si="0"/>
        <v>1650</v>
      </c>
      <c r="E8" s="11"/>
      <c r="F8" s="11"/>
      <c r="G8" s="11"/>
      <c r="H8" s="11">
        <v>550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3" t="s">
        <v>54</v>
      </c>
      <c r="AA8" s="11">
        <v>1100</v>
      </c>
    </row>
    <row r="9" spans="1:27" ht="31.5" customHeight="1">
      <c r="A9" s="11">
        <v>5</v>
      </c>
      <c r="B9" s="12" t="s">
        <v>63</v>
      </c>
      <c r="C9" s="11" t="s">
        <v>12</v>
      </c>
      <c r="D9" s="28">
        <f t="shared" si="0"/>
        <v>275</v>
      </c>
      <c r="E9" s="23" t="s">
        <v>54</v>
      </c>
      <c r="F9" s="23" t="s">
        <v>54</v>
      </c>
      <c r="G9" s="23" t="s">
        <v>54</v>
      </c>
      <c r="H9" s="23">
        <v>75</v>
      </c>
      <c r="I9" s="23" t="s">
        <v>54</v>
      </c>
      <c r="J9" s="23" t="s">
        <v>54</v>
      </c>
      <c r="K9" s="23" t="s">
        <v>54</v>
      </c>
      <c r="L9" s="23" t="s">
        <v>54</v>
      </c>
      <c r="M9" s="23" t="s">
        <v>54</v>
      </c>
      <c r="N9" s="23" t="s">
        <v>54</v>
      </c>
      <c r="O9" s="23" t="s">
        <v>54</v>
      </c>
      <c r="P9" s="23" t="s">
        <v>54</v>
      </c>
      <c r="Q9" s="23" t="s">
        <v>54</v>
      </c>
      <c r="R9" s="23" t="s">
        <v>54</v>
      </c>
      <c r="S9" s="23" t="s">
        <v>54</v>
      </c>
      <c r="T9" s="23" t="s">
        <v>54</v>
      </c>
      <c r="U9" s="23" t="s">
        <v>54</v>
      </c>
      <c r="V9" s="23" t="s">
        <v>54</v>
      </c>
      <c r="W9" s="23" t="s">
        <v>54</v>
      </c>
      <c r="X9" s="23" t="s">
        <v>54</v>
      </c>
      <c r="Y9" s="23" t="s">
        <v>54</v>
      </c>
      <c r="Z9" s="23" t="s">
        <v>54</v>
      </c>
      <c r="AA9" s="11">
        <v>200</v>
      </c>
    </row>
    <row r="10" spans="1:27" ht="25.5">
      <c r="A10" s="11">
        <v>6</v>
      </c>
      <c r="B10" s="12" t="s">
        <v>64</v>
      </c>
      <c r="C10" s="11" t="s">
        <v>12</v>
      </c>
      <c r="D10" s="28">
        <f t="shared" si="0"/>
        <v>880</v>
      </c>
      <c r="E10" s="23" t="s">
        <v>54</v>
      </c>
      <c r="F10" s="23" t="s">
        <v>54</v>
      </c>
      <c r="G10" s="23" t="s">
        <v>54</v>
      </c>
      <c r="H10" s="23">
        <v>280</v>
      </c>
      <c r="I10" s="23" t="s">
        <v>54</v>
      </c>
      <c r="J10" s="23" t="s">
        <v>54</v>
      </c>
      <c r="K10" s="23" t="s">
        <v>54</v>
      </c>
      <c r="L10" s="23" t="s">
        <v>54</v>
      </c>
      <c r="M10" s="23" t="s">
        <v>54</v>
      </c>
      <c r="N10" s="23" t="s">
        <v>54</v>
      </c>
      <c r="O10" s="23" t="s">
        <v>54</v>
      </c>
      <c r="P10" s="23" t="s">
        <v>54</v>
      </c>
      <c r="Q10" s="23" t="s">
        <v>54</v>
      </c>
      <c r="R10" s="23" t="s">
        <v>54</v>
      </c>
      <c r="S10" s="23" t="s">
        <v>54</v>
      </c>
      <c r="T10" s="23" t="s">
        <v>54</v>
      </c>
      <c r="U10" s="23" t="s">
        <v>54</v>
      </c>
      <c r="V10" s="23" t="s">
        <v>54</v>
      </c>
      <c r="W10" s="23" t="s">
        <v>54</v>
      </c>
      <c r="X10" s="23" t="s">
        <v>54</v>
      </c>
      <c r="Y10" s="23" t="s">
        <v>54</v>
      </c>
      <c r="Z10" s="23" t="s">
        <v>54</v>
      </c>
      <c r="AA10" s="11">
        <v>600</v>
      </c>
    </row>
    <row r="11" spans="1:27" ht="38.25">
      <c r="A11" s="11">
        <v>7</v>
      </c>
      <c r="B11" s="12" t="s">
        <v>65</v>
      </c>
      <c r="C11" s="11" t="s">
        <v>12</v>
      </c>
      <c r="D11" s="28">
        <f t="shared" si="0"/>
        <v>110</v>
      </c>
      <c r="E11" s="23" t="s">
        <v>54</v>
      </c>
      <c r="F11" s="23" t="s">
        <v>54</v>
      </c>
      <c r="G11" s="23" t="s">
        <v>54</v>
      </c>
      <c r="H11" s="23">
        <v>35</v>
      </c>
      <c r="I11" s="23" t="s">
        <v>54</v>
      </c>
      <c r="J11" s="23" t="s">
        <v>54</v>
      </c>
      <c r="K11" s="23" t="s">
        <v>54</v>
      </c>
      <c r="L11" s="23" t="s">
        <v>54</v>
      </c>
      <c r="M11" s="23" t="s">
        <v>54</v>
      </c>
      <c r="N11" s="23" t="s">
        <v>54</v>
      </c>
      <c r="O11" s="23" t="s">
        <v>54</v>
      </c>
      <c r="P11" s="23" t="s">
        <v>54</v>
      </c>
      <c r="Q11" s="23" t="s">
        <v>54</v>
      </c>
      <c r="R11" s="23" t="s">
        <v>54</v>
      </c>
      <c r="S11" s="23" t="s">
        <v>54</v>
      </c>
      <c r="T11" s="23" t="s">
        <v>54</v>
      </c>
      <c r="U11" s="23" t="s">
        <v>54</v>
      </c>
      <c r="V11" s="23" t="s">
        <v>54</v>
      </c>
      <c r="W11" s="23" t="s">
        <v>54</v>
      </c>
      <c r="X11" s="23" t="s">
        <v>54</v>
      </c>
      <c r="Y11" s="23" t="s">
        <v>54</v>
      </c>
      <c r="Z11" s="23" t="s">
        <v>54</v>
      </c>
      <c r="AA11" s="11">
        <v>75</v>
      </c>
    </row>
    <row r="12" spans="1:27" ht="32.25" customHeight="1">
      <c r="A12" s="11">
        <v>8</v>
      </c>
      <c r="B12" s="12" t="s">
        <v>66</v>
      </c>
      <c r="C12" s="11" t="s">
        <v>12</v>
      </c>
      <c r="D12" s="28">
        <f t="shared" si="0"/>
        <v>660</v>
      </c>
      <c r="E12" s="23" t="s">
        <v>54</v>
      </c>
      <c r="F12" s="23" t="s">
        <v>54</v>
      </c>
      <c r="G12" s="23" t="s">
        <v>54</v>
      </c>
      <c r="H12" s="23">
        <v>220</v>
      </c>
      <c r="I12" s="23" t="s">
        <v>54</v>
      </c>
      <c r="J12" s="23" t="s">
        <v>54</v>
      </c>
      <c r="K12" s="23" t="s">
        <v>54</v>
      </c>
      <c r="L12" s="23" t="s">
        <v>54</v>
      </c>
      <c r="M12" s="23" t="s">
        <v>54</v>
      </c>
      <c r="N12" s="23" t="s">
        <v>54</v>
      </c>
      <c r="O12" s="23" t="s">
        <v>54</v>
      </c>
      <c r="P12" s="23" t="s">
        <v>54</v>
      </c>
      <c r="Q12" s="23" t="s">
        <v>54</v>
      </c>
      <c r="R12" s="23" t="s">
        <v>54</v>
      </c>
      <c r="S12" s="23" t="s">
        <v>54</v>
      </c>
      <c r="T12" s="23" t="s">
        <v>54</v>
      </c>
      <c r="U12" s="23" t="s">
        <v>54</v>
      </c>
      <c r="V12" s="23" t="s">
        <v>54</v>
      </c>
      <c r="W12" s="23" t="s">
        <v>54</v>
      </c>
      <c r="X12" s="23" t="s">
        <v>54</v>
      </c>
      <c r="Y12" s="23" t="s">
        <v>54</v>
      </c>
      <c r="Z12" s="23" t="s">
        <v>54</v>
      </c>
      <c r="AA12" s="11">
        <v>440</v>
      </c>
    </row>
    <row r="13" spans="1:27" ht="48" customHeight="1">
      <c r="A13" s="11">
        <v>9</v>
      </c>
      <c r="B13" s="12" t="s">
        <v>67</v>
      </c>
      <c r="C13" s="11" t="s">
        <v>12</v>
      </c>
      <c r="D13" s="28">
        <f t="shared" si="0"/>
        <v>275</v>
      </c>
      <c r="E13" s="23" t="s">
        <v>54</v>
      </c>
      <c r="F13" s="23" t="s">
        <v>54</v>
      </c>
      <c r="G13" s="23" t="s">
        <v>54</v>
      </c>
      <c r="H13" s="23">
        <v>85</v>
      </c>
      <c r="I13" s="23" t="s">
        <v>54</v>
      </c>
      <c r="J13" s="23" t="s">
        <v>54</v>
      </c>
      <c r="K13" s="23" t="s">
        <v>54</v>
      </c>
      <c r="L13" s="23" t="s">
        <v>54</v>
      </c>
      <c r="M13" s="23" t="s">
        <v>54</v>
      </c>
      <c r="N13" s="23" t="s">
        <v>54</v>
      </c>
      <c r="O13" s="23" t="s">
        <v>54</v>
      </c>
      <c r="P13" s="23" t="s">
        <v>54</v>
      </c>
      <c r="Q13" s="23" t="s">
        <v>54</v>
      </c>
      <c r="R13" s="23" t="s">
        <v>54</v>
      </c>
      <c r="S13" s="23" t="s">
        <v>54</v>
      </c>
      <c r="T13" s="23" t="s">
        <v>54</v>
      </c>
      <c r="U13" s="23" t="s">
        <v>54</v>
      </c>
      <c r="V13" s="23" t="s">
        <v>54</v>
      </c>
      <c r="W13" s="23" t="s">
        <v>54</v>
      </c>
      <c r="X13" s="23" t="s">
        <v>54</v>
      </c>
      <c r="Y13" s="23" t="s">
        <v>54</v>
      </c>
      <c r="Z13" s="23" t="s">
        <v>54</v>
      </c>
      <c r="AA13" s="11">
        <v>190</v>
      </c>
    </row>
    <row r="14" spans="1:27" ht="30" customHeight="1">
      <c r="A14" s="11">
        <v>10</v>
      </c>
      <c r="B14" s="12" t="s">
        <v>68</v>
      </c>
      <c r="C14" s="11" t="s">
        <v>12</v>
      </c>
      <c r="D14" s="28">
        <f t="shared" si="0"/>
        <v>275</v>
      </c>
      <c r="E14" s="23" t="s">
        <v>54</v>
      </c>
      <c r="F14" s="23" t="s">
        <v>54</v>
      </c>
      <c r="G14" s="23" t="s">
        <v>54</v>
      </c>
      <c r="H14" s="23">
        <v>85</v>
      </c>
      <c r="I14" s="23" t="s">
        <v>54</v>
      </c>
      <c r="J14" s="23" t="s">
        <v>54</v>
      </c>
      <c r="K14" s="23" t="s">
        <v>54</v>
      </c>
      <c r="L14" s="23" t="s">
        <v>54</v>
      </c>
      <c r="M14" s="23" t="s">
        <v>54</v>
      </c>
      <c r="N14" s="23" t="s">
        <v>54</v>
      </c>
      <c r="O14" s="23" t="s">
        <v>54</v>
      </c>
      <c r="P14" s="23" t="s">
        <v>54</v>
      </c>
      <c r="Q14" s="23" t="s">
        <v>54</v>
      </c>
      <c r="R14" s="23" t="s">
        <v>54</v>
      </c>
      <c r="S14" s="23" t="s">
        <v>54</v>
      </c>
      <c r="T14" s="23" t="s">
        <v>54</v>
      </c>
      <c r="U14" s="23" t="s">
        <v>54</v>
      </c>
      <c r="V14" s="23" t="s">
        <v>54</v>
      </c>
      <c r="W14" s="23" t="s">
        <v>54</v>
      </c>
      <c r="X14" s="23" t="s">
        <v>54</v>
      </c>
      <c r="Y14" s="23" t="s">
        <v>54</v>
      </c>
      <c r="Z14" s="23" t="s">
        <v>54</v>
      </c>
      <c r="AA14" s="11">
        <v>190</v>
      </c>
    </row>
    <row r="15" spans="1:27" ht="26.25" customHeight="1">
      <c r="A15" s="11">
        <v>11</v>
      </c>
      <c r="B15" s="12" t="s">
        <v>69</v>
      </c>
      <c r="C15" s="11" t="s">
        <v>12</v>
      </c>
      <c r="D15" s="28">
        <f t="shared" si="0"/>
        <v>1100</v>
      </c>
      <c r="E15" s="23">
        <v>54</v>
      </c>
      <c r="F15" s="23">
        <v>54</v>
      </c>
      <c r="G15" s="23">
        <v>56</v>
      </c>
      <c r="H15" s="23">
        <v>58</v>
      </c>
      <c r="I15" s="23">
        <v>56</v>
      </c>
      <c r="J15" s="23">
        <v>56</v>
      </c>
      <c r="K15" s="23">
        <v>54</v>
      </c>
      <c r="L15" s="23">
        <v>54</v>
      </c>
      <c r="M15" s="23">
        <v>54</v>
      </c>
      <c r="N15" s="23">
        <v>56</v>
      </c>
      <c r="O15" s="23">
        <v>42</v>
      </c>
      <c r="P15" s="23">
        <v>54</v>
      </c>
      <c r="Q15" s="23">
        <v>54</v>
      </c>
      <c r="R15" s="23">
        <v>54</v>
      </c>
      <c r="S15" s="23">
        <v>54</v>
      </c>
      <c r="T15" s="23">
        <v>54</v>
      </c>
      <c r="U15" s="23">
        <v>54</v>
      </c>
      <c r="V15" s="23">
        <v>42</v>
      </c>
      <c r="W15" s="23">
        <v>20</v>
      </c>
      <c r="X15" s="23">
        <v>54</v>
      </c>
      <c r="Y15" s="23">
        <v>54</v>
      </c>
      <c r="Z15" s="23">
        <v>12</v>
      </c>
      <c r="AA15" s="9" t="s">
        <v>54</v>
      </c>
    </row>
    <row r="16" s="24" customFormat="1" ht="32.25" customHeight="1"/>
    <row r="17" spans="1:12" s="26" customFormat="1" ht="32.25" customHeight="1">
      <c r="A17" s="42" t="s">
        <v>0</v>
      </c>
      <c r="B17" s="12" t="s">
        <v>1</v>
      </c>
      <c r="C17" s="113" t="s">
        <v>138</v>
      </c>
      <c r="D17" s="114"/>
      <c r="E17" s="115" t="s">
        <v>139</v>
      </c>
      <c r="F17" s="115"/>
      <c r="G17" s="115" t="s">
        <v>140</v>
      </c>
      <c r="H17" s="115"/>
      <c r="I17" s="115" t="s">
        <v>141</v>
      </c>
      <c r="J17" s="115"/>
      <c r="K17" s="25"/>
      <c r="L17" s="25"/>
    </row>
    <row r="18" spans="1:12" s="26" customFormat="1" ht="15" customHeight="1">
      <c r="A18" s="42">
        <v>1</v>
      </c>
      <c r="B18" s="10" t="s">
        <v>70</v>
      </c>
      <c r="C18" s="111">
        <v>60</v>
      </c>
      <c r="D18" s="112"/>
      <c r="E18" s="111">
        <v>60</v>
      </c>
      <c r="F18" s="112"/>
      <c r="G18" s="111">
        <v>60</v>
      </c>
      <c r="H18" s="112"/>
      <c r="I18" s="111">
        <v>60</v>
      </c>
      <c r="J18" s="112"/>
      <c r="K18" s="25"/>
      <c r="L18" s="25"/>
    </row>
    <row r="19" spans="10:12" s="24" customFormat="1" ht="12.75">
      <c r="J19" s="27"/>
      <c r="K19" s="27"/>
      <c r="L19" s="27"/>
    </row>
    <row r="20" s="24" customFormat="1" ht="12.75"/>
    <row r="21" s="24" customFormat="1" ht="12.75"/>
    <row r="22" s="24" customFormat="1" ht="12.75"/>
    <row r="23" s="24" customFormat="1" ht="12.75"/>
    <row r="24" s="24" customFormat="1" ht="12.75"/>
  </sheetData>
  <sheetProtection/>
  <mergeCells count="10">
    <mergeCell ref="A1:AA1"/>
    <mergeCell ref="A2:AA2"/>
    <mergeCell ref="C18:D18"/>
    <mergeCell ref="E18:F18"/>
    <mergeCell ref="G18:H18"/>
    <mergeCell ref="I18:J18"/>
    <mergeCell ref="C17:D17"/>
    <mergeCell ref="E17:F17"/>
    <mergeCell ref="G17:H17"/>
    <mergeCell ref="I17:J17"/>
  </mergeCells>
  <printOptions/>
  <pageMargins left="0.6" right="0.34" top="0.52" bottom="0.41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8515625" style="0" customWidth="1"/>
    <col min="2" max="2" width="17.421875" style="0" customWidth="1"/>
    <col min="3" max="3" width="5.57421875" style="0" bestFit="1" customWidth="1"/>
    <col min="4" max="4" width="8.00390625" style="0" customWidth="1"/>
    <col min="5" max="26" width="5.8515625" style="0" customWidth="1"/>
    <col min="29" max="36" width="12.57421875" style="0" customWidth="1"/>
  </cols>
  <sheetData>
    <row r="1" spans="1:26" s="4" customFormat="1" ht="21.75" customHeight="1">
      <c r="A1" s="97" t="s">
        <v>160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s="4" customFormat="1" ht="18.75" customHeight="1">
      <c r="A2" s="98" t="s">
        <v>136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s="4" customFormat="1" ht="15">
      <c r="A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30" s="4" customFormat="1" ht="38.25" customHeight="1">
      <c r="A4" s="36" t="s">
        <v>0</v>
      </c>
      <c r="B4" s="35" t="s">
        <v>1</v>
      </c>
      <c r="C4" s="36" t="s">
        <v>2</v>
      </c>
      <c r="D4" s="36" t="s">
        <v>3</v>
      </c>
      <c r="E4" s="36" t="s">
        <v>85</v>
      </c>
      <c r="F4" s="36" t="s">
        <v>86</v>
      </c>
      <c r="G4" s="36" t="s">
        <v>87</v>
      </c>
      <c r="H4" s="36" t="s">
        <v>88</v>
      </c>
      <c r="I4" s="36" t="s">
        <v>77</v>
      </c>
      <c r="J4" s="36" t="s">
        <v>89</v>
      </c>
      <c r="K4" s="36" t="s">
        <v>49</v>
      </c>
      <c r="L4" s="36" t="s">
        <v>90</v>
      </c>
      <c r="M4" s="36" t="s">
        <v>91</v>
      </c>
      <c r="N4" s="36" t="s">
        <v>102</v>
      </c>
      <c r="O4" s="36" t="s">
        <v>103</v>
      </c>
      <c r="P4" s="36" t="s">
        <v>92</v>
      </c>
      <c r="Q4" s="36" t="s">
        <v>93</v>
      </c>
      <c r="R4" s="36" t="s">
        <v>94</v>
      </c>
      <c r="S4" s="36" t="s">
        <v>95</v>
      </c>
      <c r="T4" s="36" t="s">
        <v>96</v>
      </c>
      <c r="U4" s="36" t="s">
        <v>97</v>
      </c>
      <c r="V4" s="36" t="s">
        <v>98</v>
      </c>
      <c r="W4" s="36" t="s">
        <v>99</v>
      </c>
      <c r="X4" s="36" t="s">
        <v>100</v>
      </c>
      <c r="Y4" s="36" t="s">
        <v>101</v>
      </c>
      <c r="Z4" s="36" t="s">
        <v>158</v>
      </c>
      <c r="AC4" s="4">
        <v>5812360</v>
      </c>
      <c r="AD4" s="4">
        <v>40</v>
      </c>
    </row>
    <row r="5" spans="1:26" s="4" customFormat="1" ht="47.25" customHeight="1">
      <c r="A5" s="36">
        <v>1</v>
      </c>
      <c r="B5" s="38" t="s">
        <v>78</v>
      </c>
      <c r="C5" s="37" t="s">
        <v>12</v>
      </c>
      <c r="D5" s="36">
        <f>E5+F5+G5+H5+I5+J5+K5+L5+M5+N5+O5+P5+Q5+R5+S5+T5+U5+V5+W5+X5+Y5+Z5</f>
        <v>2870</v>
      </c>
      <c r="E5" s="5">
        <v>130</v>
      </c>
      <c r="F5" s="5">
        <v>140</v>
      </c>
      <c r="G5" s="5">
        <v>140</v>
      </c>
      <c r="H5" s="5">
        <v>140</v>
      </c>
      <c r="I5" s="5">
        <v>140</v>
      </c>
      <c r="J5" s="5">
        <v>140</v>
      </c>
      <c r="K5" s="5">
        <v>150</v>
      </c>
      <c r="L5" s="5">
        <v>140</v>
      </c>
      <c r="M5" s="5">
        <v>140</v>
      </c>
      <c r="N5" s="5">
        <v>140</v>
      </c>
      <c r="O5" s="5">
        <v>140</v>
      </c>
      <c r="P5" s="5">
        <v>140</v>
      </c>
      <c r="Q5" s="5">
        <v>150</v>
      </c>
      <c r="R5" s="5">
        <v>140</v>
      </c>
      <c r="S5" s="5">
        <v>150</v>
      </c>
      <c r="T5" s="5">
        <v>30</v>
      </c>
      <c r="U5" s="5">
        <v>136</v>
      </c>
      <c r="V5" s="5">
        <v>140</v>
      </c>
      <c r="W5" s="5">
        <v>136</v>
      </c>
      <c r="X5" s="5">
        <v>150</v>
      </c>
      <c r="Y5" s="5">
        <v>138</v>
      </c>
      <c r="Z5" s="5">
        <v>20</v>
      </c>
    </row>
    <row r="6" spans="1:26" s="4" customFormat="1" ht="33.75" customHeight="1">
      <c r="A6" s="36">
        <v>2</v>
      </c>
      <c r="B6" s="38" t="s">
        <v>79</v>
      </c>
      <c r="C6" s="37" t="s">
        <v>6</v>
      </c>
      <c r="D6" s="58">
        <f aca="true" t="shared" si="0" ref="D6:D15">E6+F6+G6+H6+I6+J6+K6+L6+M6+N6+O6+P6+Q6+R6+S6+T6+U6+V6+W6+X6+Y6+Z6</f>
        <v>400</v>
      </c>
      <c r="E6" s="3">
        <v>18</v>
      </c>
      <c r="F6" s="3">
        <v>21</v>
      </c>
      <c r="G6" s="3">
        <v>18</v>
      </c>
      <c r="H6" s="3">
        <v>18</v>
      </c>
      <c r="I6" s="3">
        <v>18</v>
      </c>
      <c r="J6" s="3">
        <v>22</v>
      </c>
      <c r="K6" s="3">
        <v>20</v>
      </c>
      <c r="L6" s="3">
        <v>17</v>
      </c>
      <c r="M6" s="3">
        <v>17</v>
      </c>
      <c r="N6" s="3">
        <v>24</v>
      </c>
      <c r="O6" s="3">
        <v>21</v>
      </c>
      <c r="P6" s="3">
        <v>17</v>
      </c>
      <c r="Q6" s="3">
        <v>17</v>
      </c>
      <c r="R6" s="3">
        <v>17</v>
      </c>
      <c r="S6" s="3">
        <v>24</v>
      </c>
      <c r="T6" s="3">
        <v>17</v>
      </c>
      <c r="U6" s="3">
        <v>17</v>
      </c>
      <c r="V6" s="3">
        <v>17</v>
      </c>
      <c r="W6" s="3">
        <v>16</v>
      </c>
      <c r="X6" s="3">
        <v>17</v>
      </c>
      <c r="Y6" s="63">
        <v>17</v>
      </c>
      <c r="Z6" s="3">
        <v>10</v>
      </c>
    </row>
    <row r="7" spans="1:26" s="4" customFormat="1" ht="27" customHeight="1">
      <c r="A7" s="37">
        <v>3</v>
      </c>
      <c r="B7" s="39" t="s">
        <v>80</v>
      </c>
      <c r="C7" s="40" t="s">
        <v>12</v>
      </c>
      <c r="D7" s="36">
        <f t="shared" si="0"/>
        <v>160</v>
      </c>
      <c r="E7" s="3">
        <v>8</v>
      </c>
      <c r="F7" s="95">
        <v>8</v>
      </c>
      <c r="G7" s="95">
        <v>8</v>
      </c>
      <c r="H7" s="95">
        <v>8</v>
      </c>
      <c r="I7" s="95">
        <v>8</v>
      </c>
      <c r="J7" s="95">
        <v>8</v>
      </c>
      <c r="K7" s="95">
        <v>8</v>
      </c>
      <c r="L7" s="95">
        <v>8</v>
      </c>
      <c r="M7" s="95">
        <v>8</v>
      </c>
      <c r="N7" s="95">
        <v>8</v>
      </c>
      <c r="O7" s="95">
        <v>6</v>
      </c>
      <c r="P7" s="95">
        <v>8</v>
      </c>
      <c r="Q7" s="95">
        <v>8</v>
      </c>
      <c r="R7" s="95">
        <v>8</v>
      </c>
      <c r="S7" s="95">
        <v>8</v>
      </c>
      <c r="T7" s="95">
        <v>6</v>
      </c>
      <c r="U7" s="95">
        <v>6</v>
      </c>
      <c r="V7" s="95">
        <v>6</v>
      </c>
      <c r="W7" s="95">
        <v>4</v>
      </c>
      <c r="X7" s="95">
        <v>8</v>
      </c>
      <c r="Y7" s="95">
        <v>8</v>
      </c>
      <c r="Z7" s="95">
        <v>4</v>
      </c>
    </row>
    <row r="8" spans="1:26" s="4" customFormat="1" ht="30">
      <c r="A8" s="37">
        <v>4</v>
      </c>
      <c r="B8" s="39" t="s">
        <v>81</v>
      </c>
      <c r="C8" s="40" t="s">
        <v>12</v>
      </c>
      <c r="D8" s="36">
        <f t="shared" si="0"/>
        <v>17</v>
      </c>
      <c r="E8" s="3">
        <v>1</v>
      </c>
      <c r="F8" s="63">
        <v>1</v>
      </c>
      <c r="G8" s="63">
        <v>1</v>
      </c>
      <c r="H8" s="63">
        <v>1</v>
      </c>
      <c r="I8" s="63">
        <v>1</v>
      </c>
      <c r="J8" s="63">
        <v>1</v>
      </c>
      <c r="K8" s="63">
        <v>1</v>
      </c>
      <c r="L8" s="63">
        <v>1</v>
      </c>
      <c r="M8" s="63">
        <v>1</v>
      </c>
      <c r="N8" s="63">
        <v>1</v>
      </c>
      <c r="O8" s="63">
        <v>1</v>
      </c>
      <c r="P8" s="63">
        <v>1</v>
      </c>
      <c r="Q8" s="63">
        <v>1</v>
      </c>
      <c r="R8" s="63">
        <v>0</v>
      </c>
      <c r="S8" s="63">
        <v>1</v>
      </c>
      <c r="T8" s="63">
        <v>1</v>
      </c>
      <c r="U8" s="63">
        <v>0</v>
      </c>
      <c r="V8" s="63">
        <v>1</v>
      </c>
      <c r="W8" s="63">
        <v>0</v>
      </c>
      <c r="X8" s="63">
        <v>1</v>
      </c>
      <c r="Y8" s="63">
        <v>0</v>
      </c>
      <c r="Z8" s="63">
        <v>0</v>
      </c>
    </row>
    <row r="9" spans="1:26" s="4" customFormat="1" ht="26.25" customHeight="1">
      <c r="A9" s="37">
        <v>5</v>
      </c>
      <c r="B9" s="32" t="s">
        <v>82</v>
      </c>
      <c r="C9" s="5" t="s">
        <v>6</v>
      </c>
      <c r="D9" s="58">
        <f t="shared" si="0"/>
        <v>180</v>
      </c>
      <c r="E9" s="21">
        <v>10</v>
      </c>
      <c r="F9" s="21">
        <v>10</v>
      </c>
      <c r="G9" s="21">
        <v>12</v>
      </c>
      <c r="H9" s="21">
        <v>12</v>
      </c>
      <c r="I9" s="21">
        <v>12</v>
      </c>
      <c r="J9" s="21">
        <v>12</v>
      </c>
      <c r="K9" s="21">
        <v>12</v>
      </c>
      <c r="L9" s="21">
        <v>8</v>
      </c>
      <c r="M9" s="21">
        <v>8</v>
      </c>
      <c r="N9" s="21">
        <v>7</v>
      </c>
      <c r="O9" s="21">
        <v>7</v>
      </c>
      <c r="P9" s="21">
        <v>7</v>
      </c>
      <c r="Q9" s="21">
        <v>7</v>
      </c>
      <c r="R9" s="21">
        <v>7</v>
      </c>
      <c r="S9" s="21">
        <v>7</v>
      </c>
      <c r="T9" s="21">
        <v>7</v>
      </c>
      <c r="U9" s="21">
        <v>7</v>
      </c>
      <c r="V9" s="21">
        <v>7</v>
      </c>
      <c r="W9" s="21">
        <v>6</v>
      </c>
      <c r="X9" s="21">
        <v>6</v>
      </c>
      <c r="Y9" s="21">
        <v>5</v>
      </c>
      <c r="Z9" s="21">
        <v>4</v>
      </c>
    </row>
    <row r="10" spans="1:26" s="4" customFormat="1" ht="47.25" customHeight="1">
      <c r="A10" s="37">
        <v>6</v>
      </c>
      <c r="B10" s="32" t="s">
        <v>83</v>
      </c>
      <c r="C10" s="5" t="s">
        <v>6</v>
      </c>
      <c r="D10" s="58">
        <f t="shared" si="0"/>
        <v>8</v>
      </c>
      <c r="E10" s="21">
        <v>0</v>
      </c>
      <c r="F10" s="21">
        <v>1</v>
      </c>
      <c r="G10" s="21">
        <v>0</v>
      </c>
      <c r="H10" s="21">
        <v>0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1</v>
      </c>
      <c r="O10" s="21">
        <v>1</v>
      </c>
      <c r="P10" s="21">
        <v>1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1</v>
      </c>
      <c r="Y10" s="21">
        <v>0</v>
      </c>
      <c r="Z10" s="21">
        <v>1</v>
      </c>
    </row>
    <row r="11" spans="1:26" s="4" customFormat="1" ht="18.75" customHeight="1">
      <c r="A11" s="37">
        <v>7</v>
      </c>
      <c r="B11" s="116" t="s">
        <v>84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8"/>
    </row>
    <row r="12" spans="1:26" s="4" customFormat="1" ht="39" customHeight="1">
      <c r="A12" s="3" t="s">
        <v>142</v>
      </c>
      <c r="B12" s="32" t="s">
        <v>106</v>
      </c>
      <c r="C12" s="5" t="s">
        <v>12</v>
      </c>
      <c r="D12" s="57">
        <f t="shared" si="0"/>
        <v>7</v>
      </c>
      <c r="E12" s="71">
        <v>0</v>
      </c>
      <c r="F12" s="71">
        <v>1</v>
      </c>
      <c r="G12" s="71">
        <v>0</v>
      </c>
      <c r="H12" s="71">
        <v>1</v>
      </c>
      <c r="I12" s="71">
        <v>1</v>
      </c>
      <c r="J12" s="71">
        <v>1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1</v>
      </c>
      <c r="S12" s="71">
        <v>0</v>
      </c>
      <c r="T12" s="71">
        <v>0</v>
      </c>
      <c r="U12" s="71">
        <v>1</v>
      </c>
      <c r="V12" s="71">
        <v>0</v>
      </c>
      <c r="W12" s="71">
        <v>0</v>
      </c>
      <c r="X12" s="71">
        <v>1</v>
      </c>
      <c r="Y12" s="71">
        <v>0</v>
      </c>
      <c r="Z12" s="71">
        <v>0</v>
      </c>
    </row>
    <row r="13" spans="1:26" s="4" customFormat="1" ht="32.25" customHeight="1">
      <c r="A13" s="3" t="s">
        <v>143</v>
      </c>
      <c r="B13" s="32" t="s">
        <v>107</v>
      </c>
      <c r="C13" s="5" t="s">
        <v>12</v>
      </c>
      <c r="D13" s="57">
        <f t="shared" si="0"/>
        <v>8</v>
      </c>
      <c r="E13" s="71">
        <v>1</v>
      </c>
      <c r="F13" s="71">
        <v>0</v>
      </c>
      <c r="G13" s="71">
        <v>0</v>
      </c>
      <c r="H13" s="71">
        <v>1</v>
      </c>
      <c r="I13" s="71">
        <v>1</v>
      </c>
      <c r="J13" s="71">
        <v>1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1</v>
      </c>
      <c r="S13" s="71">
        <v>1</v>
      </c>
      <c r="T13" s="71">
        <v>0</v>
      </c>
      <c r="U13" s="71">
        <v>1</v>
      </c>
      <c r="V13" s="71">
        <v>0</v>
      </c>
      <c r="W13" s="71">
        <v>0</v>
      </c>
      <c r="X13" s="71">
        <v>1</v>
      </c>
      <c r="Y13" s="71">
        <v>0</v>
      </c>
      <c r="Z13" s="71">
        <v>0</v>
      </c>
    </row>
    <row r="14" spans="1:26" s="4" customFormat="1" ht="30.75" customHeight="1">
      <c r="A14" s="3">
        <v>8</v>
      </c>
      <c r="B14" s="32" t="s">
        <v>104</v>
      </c>
      <c r="C14" s="5" t="s">
        <v>12</v>
      </c>
      <c r="D14" s="36">
        <f t="shared" si="0"/>
        <v>19</v>
      </c>
      <c r="E14" s="3">
        <v>1</v>
      </c>
      <c r="F14" s="3">
        <v>0</v>
      </c>
      <c r="G14" s="3">
        <v>1</v>
      </c>
      <c r="H14" s="3">
        <v>1</v>
      </c>
      <c r="I14" s="3">
        <v>1</v>
      </c>
      <c r="J14" s="3">
        <v>0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63">
        <v>1</v>
      </c>
      <c r="Z14" s="3">
        <v>0</v>
      </c>
    </row>
    <row r="15" spans="1:26" s="4" customFormat="1" ht="25.5">
      <c r="A15" s="3">
        <v>9</v>
      </c>
      <c r="B15" s="32" t="s">
        <v>105</v>
      </c>
      <c r="C15" s="5" t="s">
        <v>12</v>
      </c>
      <c r="D15" s="57">
        <f t="shared" si="0"/>
        <v>20</v>
      </c>
      <c r="E15" s="71">
        <v>1</v>
      </c>
      <c r="F15" s="71">
        <v>0</v>
      </c>
      <c r="G15" s="71">
        <v>1</v>
      </c>
      <c r="H15" s="71">
        <v>1</v>
      </c>
      <c r="I15" s="71">
        <v>1</v>
      </c>
      <c r="J15" s="71">
        <v>1</v>
      </c>
      <c r="K15" s="71">
        <v>1</v>
      </c>
      <c r="L15" s="71">
        <v>1</v>
      </c>
      <c r="M15" s="71">
        <v>1</v>
      </c>
      <c r="N15" s="71">
        <v>1</v>
      </c>
      <c r="O15" s="71">
        <v>1</v>
      </c>
      <c r="P15" s="71">
        <v>1</v>
      </c>
      <c r="Q15" s="71">
        <v>1</v>
      </c>
      <c r="R15" s="71">
        <v>1</v>
      </c>
      <c r="S15" s="71">
        <v>1</v>
      </c>
      <c r="T15" s="71">
        <v>1</v>
      </c>
      <c r="U15" s="71">
        <v>1</v>
      </c>
      <c r="V15" s="71">
        <v>1</v>
      </c>
      <c r="W15" s="71">
        <v>1</v>
      </c>
      <c r="X15" s="71">
        <v>1</v>
      </c>
      <c r="Y15" s="71">
        <v>1</v>
      </c>
      <c r="Z15" s="71">
        <v>0</v>
      </c>
    </row>
    <row r="16" spans="1:26" s="4" customFormat="1" ht="15">
      <c r="A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s="4" customFormat="1" ht="15">
      <c r="A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</sheetData>
  <sheetProtection/>
  <mergeCells count="3">
    <mergeCell ref="A1:Z1"/>
    <mergeCell ref="A2:Z2"/>
    <mergeCell ref="B11:Z11"/>
  </mergeCells>
  <printOptions/>
  <pageMargins left="0.7" right="0.41" top="0.43" bottom="0.44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"/>
  <sheetViews>
    <sheetView zoomScalePageLayoutView="0" workbookViewId="0" topLeftCell="A1">
      <selection activeCell="AB1" sqref="AB1:AK16384"/>
    </sheetView>
  </sheetViews>
  <sheetFormatPr defaultColWidth="9.140625" defaultRowHeight="15"/>
  <cols>
    <col min="1" max="1" width="4.8515625" style="0" customWidth="1"/>
    <col min="2" max="2" width="12.8515625" style="0" customWidth="1"/>
    <col min="3" max="3" width="4.7109375" style="0" bestFit="1" customWidth="1"/>
    <col min="4" max="4" width="5.421875" style="0" bestFit="1" customWidth="1"/>
    <col min="5" max="5" width="6.421875" style="0" bestFit="1" customWidth="1"/>
    <col min="6" max="26" width="5.57421875" style="0" customWidth="1"/>
    <col min="27" max="27" width="8.7109375" style="0" bestFit="1" customWidth="1"/>
  </cols>
  <sheetData>
    <row r="1" spans="1:27" ht="21" customHeight="1">
      <c r="A1" s="106" t="s">
        <v>160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7" ht="22.5" customHeight="1">
      <c r="A2" s="107" t="s">
        <v>113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</row>
    <row r="4" spans="1:27" ht="45">
      <c r="A4" s="2" t="s">
        <v>0</v>
      </c>
      <c r="B4" s="2" t="s">
        <v>1</v>
      </c>
      <c r="C4" s="2" t="s">
        <v>2</v>
      </c>
      <c r="D4" s="2" t="s">
        <v>3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76</v>
      </c>
      <c r="J4" s="3" t="s">
        <v>26</v>
      </c>
      <c r="K4" s="3" t="s">
        <v>27</v>
      </c>
      <c r="L4" s="3" t="s">
        <v>28</v>
      </c>
      <c r="M4" s="3" t="s">
        <v>29</v>
      </c>
      <c r="N4" s="63" t="s">
        <v>161</v>
      </c>
      <c r="O4" s="63" t="s">
        <v>31</v>
      </c>
      <c r="P4" s="3" t="s">
        <v>32</v>
      </c>
      <c r="Q4" s="3" t="s">
        <v>33</v>
      </c>
      <c r="R4" s="3" t="s">
        <v>34</v>
      </c>
      <c r="S4" s="3" t="s">
        <v>35</v>
      </c>
      <c r="T4" s="3" t="s">
        <v>36</v>
      </c>
      <c r="U4" s="3" t="s">
        <v>37</v>
      </c>
      <c r="V4" s="3" t="s">
        <v>38</v>
      </c>
      <c r="W4" s="3" t="s">
        <v>39</v>
      </c>
      <c r="X4" s="3" t="s">
        <v>40</v>
      </c>
      <c r="Y4" s="3" t="s">
        <v>41</v>
      </c>
      <c r="Z4" s="63" t="s">
        <v>157</v>
      </c>
      <c r="AA4" s="7" t="s">
        <v>48</v>
      </c>
    </row>
    <row r="5" spans="1:27" ht="103.5" customHeight="1">
      <c r="A5" s="3">
        <v>1</v>
      </c>
      <c r="B5" s="2" t="s">
        <v>112</v>
      </c>
      <c r="C5" s="2" t="s">
        <v>12</v>
      </c>
      <c r="D5" s="36">
        <f>SUM(E5:AA5)</f>
        <v>1</v>
      </c>
      <c r="E5" s="19" t="s">
        <v>54</v>
      </c>
      <c r="F5" s="19" t="s">
        <v>54</v>
      </c>
      <c r="G5" s="19" t="s">
        <v>54</v>
      </c>
      <c r="H5" s="19" t="s">
        <v>54</v>
      </c>
      <c r="I5" s="19" t="s">
        <v>54</v>
      </c>
      <c r="J5" s="19" t="s">
        <v>54</v>
      </c>
      <c r="K5" s="19" t="s">
        <v>54</v>
      </c>
      <c r="L5" s="19" t="s">
        <v>54</v>
      </c>
      <c r="M5" s="19" t="s">
        <v>54</v>
      </c>
      <c r="N5" s="19" t="s">
        <v>54</v>
      </c>
      <c r="O5" s="19" t="s">
        <v>54</v>
      </c>
      <c r="P5" s="19" t="s">
        <v>54</v>
      </c>
      <c r="Q5" s="19" t="s">
        <v>54</v>
      </c>
      <c r="R5" s="19" t="s">
        <v>54</v>
      </c>
      <c r="S5" s="19" t="s">
        <v>54</v>
      </c>
      <c r="T5" s="19" t="s">
        <v>54</v>
      </c>
      <c r="U5" s="19" t="s">
        <v>54</v>
      </c>
      <c r="V5" s="19" t="s">
        <v>54</v>
      </c>
      <c r="W5" s="19" t="s">
        <v>54</v>
      </c>
      <c r="X5" s="19">
        <v>1</v>
      </c>
      <c r="Y5" s="19" t="s">
        <v>54</v>
      </c>
      <c r="Z5" s="19" t="s">
        <v>54</v>
      </c>
      <c r="AA5" s="19" t="s">
        <v>54</v>
      </c>
    </row>
    <row r="6" spans="1:27" ht="57" customHeight="1">
      <c r="A6" s="19">
        <v>2</v>
      </c>
      <c r="B6" s="29" t="s">
        <v>74</v>
      </c>
      <c r="C6" s="6" t="s">
        <v>12</v>
      </c>
      <c r="D6" s="36">
        <f>SUM(E6:AA6)</f>
        <v>250</v>
      </c>
      <c r="E6" s="6">
        <v>10</v>
      </c>
      <c r="F6" s="6">
        <v>10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6">
        <v>10</v>
      </c>
      <c r="N6" s="6">
        <v>10</v>
      </c>
      <c r="O6" s="6">
        <v>10</v>
      </c>
      <c r="P6" s="6">
        <v>10</v>
      </c>
      <c r="Q6" s="6">
        <v>30</v>
      </c>
      <c r="R6" s="6">
        <v>10</v>
      </c>
      <c r="S6" s="6">
        <v>10</v>
      </c>
      <c r="T6" s="6">
        <v>10</v>
      </c>
      <c r="U6" s="6">
        <v>10</v>
      </c>
      <c r="V6" s="6">
        <v>10</v>
      </c>
      <c r="W6" s="6">
        <v>10</v>
      </c>
      <c r="X6" s="6">
        <v>10</v>
      </c>
      <c r="Y6" s="6">
        <v>10</v>
      </c>
      <c r="Z6" s="6">
        <v>10</v>
      </c>
      <c r="AA6" s="6">
        <v>10</v>
      </c>
    </row>
    <row r="7" spans="1:27" ht="48.75" customHeight="1">
      <c r="A7" s="19">
        <v>3</v>
      </c>
      <c r="B7" s="29" t="s">
        <v>75</v>
      </c>
      <c r="C7" s="6" t="s">
        <v>12</v>
      </c>
      <c r="D7" s="36">
        <f>SUM(E7:AA7)</f>
        <v>1</v>
      </c>
      <c r="E7" s="6" t="s">
        <v>54</v>
      </c>
      <c r="F7" s="19">
        <v>1</v>
      </c>
      <c r="G7" s="19" t="s">
        <v>54</v>
      </c>
      <c r="H7" s="19" t="s">
        <v>54</v>
      </c>
      <c r="I7" s="19" t="s">
        <v>54</v>
      </c>
      <c r="J7" s="19" t="s">
        <v>54</v>
      </c>
      <c r="K7" s="19" t="s">
        <v>54</v>
      </c>
      <c r="L7" s="19" t="s">
        <v>54</v>
      </c>
      <c r="M7" s="19" t="s">
        <v>54</v>
      </c>
      <c r="N7" s="19" t="s">
        <v>54</v>
      </c>
      <c r="O7" s="19" t="s">
        <v>54</v>
      </c>
      <c r="P7" s="19" t="s">
        <v>54</v>
      </c>
      <c r="Q7" s="19" t="s">
        <v>54</v>
      </c>
      <c r="R7" s="19" t="s">
        <v>54</v>
      </c>
      <c r="S7" s="19" t="s">
        <v>54</v>
      </c>
      <c r="T7" s="19" t="s">
        <v>54</v>
      </c>
      <c r="U7" s="19" t="s">
        <v>54</v>
      </c>
      <c r="V7" s="19" t="s">
        <v>54</v>
      </c>
      <c r="W7" s="19" t="s">
        <v>54</v>
      </c>
      <c r="X7" s="19" t="s">
        <v>54</v>
      </c>
      <c r="Y7" s="19" t="s">
        <v>54</v>
      </c>
      <c r="Z7" s="19" t="s">
        <v>54</v>
      </c>
      <c r="AA7" s="6" t="s">
        <v>54</v>
      </c>
    </row>
    <row r="8" ht="48.75" customHeight="1"/>
  </sheetData>
  <sheetProtection/>
  <mergeCells count="2">
    <mergeCell ref="A1:AA1"/>
    <mergeCell ref="A2:AA2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3.8515625" style="0" customWidth="1"/>
    <col min="2" max="2" width="11.421875" style="0" customWidth="1"/>
    <col min="3" max="3" width="5.57421875" style="18" customWidth="1"/>
    <col min="4" max="4" width="7.28125" style="0" customWidth="1"/>
    <col min="5" max="5" width="6.140625" style="0" customWidth="1"/>
    <col min="6" max="6" width="7.7109375" style="0" customWidth="1"/>
    <col min="7" max="26" width="6.28125" style="0" customWidth="1"/>
  </cols>
  <sheetData>
    <row r="1" s="4" customFormat="1" ht="15">
      <c r="C1" s="33"/>
    </row>
    <row r="2" spans="1:26" s="4" customFormat="1" ht="23.25" customHeight="1">
      <c r="A2" s="97" t="s">
        <v>160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s="4" customFormat="1" ht="26.25" customHeight="1">
      <c r="A3" s="98" t="s">
        <v>114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3:4" s="4" customFormat="1" ht="15">
      <c r="C4" s="33"/>
      <c r="D4" s="33"/>
    </row>
    <row r="5" spans="1:26" s="4" customFormat="1" ht="63.75" customHeight="1">
      <c r="A5" s="2" t="s">
        <v>0</v>
      </c>
      <c r="B5" s="47" t="s">
        <v>1</v>
      </c>
      <c r="C5" s="48" t="s">
        <v>2</v>
      </c>
      <c r="D5" s="48" t="s">
        <v>3</v>
      </c>
      <c r="E5" s="54" t="s">
        <v>85</v>
      </c>
      <c r="F5" s="54" t="s">
        <v>86</v>
      </c>
      <c r="G5" s="54" t="s">
        <v>87</v>
      </c>
      <c r="H5" s="54" t="s">
        <v>88</v>
      </c>
      <c r="I5" s="54" t="s">
        <v>4</v>
      </c>
      <c r="J5" s="54" t="s">
        <v>89</v>
      </c>
      <c r="K5" s="54" t="s">
        <v>49</v>
      </c>
      <c r="L5" s="54" t="s">
        <v>90</v>
      </c>
      <c r="M5" s="54" t="s">
        <v>91</v>
      </c>
      <c r="N5" s="54" t="s">
        <v>118</v>
      </c>
      <c r="O5" s="54" t="s">
        <v>103</v>
      </c>
      <c r="P5" s="54" t="s">
        <v>92</v>
      </c>
      <c r="Q5" s="54" t="s">
        <v>93</v>
      </c>
      <c r="R5" s="54" t="s">
        <v>94</v>
      </c>
      <c r="S5" s="54" t="s">
        <v>95</v>
      </c>
      <c r="T5" s="54" t="s">
        <v>96</v>
      </c>
      <c r="U5" s="54" t="s">
        <v>97</v>
      </c>
      <c r="V5" s="54" t="s">
        <v>98</v>
      </c>
      <c r="W5" s="54" t="s">
        <v>99</v>
      </c>
      <c r="X5" s="54" t="s">
        <v>100</v>
      </c>
      <c r="Y5" s="54" t="s">
        <v>101</v>
      </c>
      <c r="Z5" s="54" t="s">
        <v>101</v>
      </c>
    </row>
    <row r="6" spans="1:27" s="4" customFormat="1" ht="38.25" customHeight="1">
      <c r="A6" s="3">
        <v>1</v>
      </c>
      <c r="B6" s="32" t="s">
        <v>5</v>
      </c>
      <c r="C6" s="48" t="s">
        <v>6</v>
      </c>
      <c r="D6" s="72">
        <f>E6+F6+G6+H6+I6+J6+K6+L6+M6+N6+O6+P6+Q6+R6+S6+T6+U6+V6+W6+X6+Y6+Z6</f>
        <v>843</v>
      </c>
      <c r="E6" s="73">
        <v>45</v>
      </c>
      <c r="F6" s="73">
        <v>28</v>
      </c>
      <c r="G6" s="73">
        <v>40</v>
      </c>
      <c r="H6" s="73">
        <v>38</v>
      </c>
      <c r="I6" s="73">
        <v>34</v>
      </c>
      <c r="J6" s="73">
        <v>50</v>
      </c>
      <c r="K6" s="73">
        <v>35</v>
      </c>
      <c r="L6" s="73">
        <v>30</v>
      </c>
      <c r="M6" s="73">
        <v>32</v>
      </c>
      <c r="N6" s="73">
        <v>50</v>
      </c>
      <c r="O6" s="73">
        <v>71</v>
      </c>
      <c r="P6" s="73">
        <v>50</v>
      </c>
      <c r="Q6" s="73">
        <v>60</v>
      </c>
      <c r="R6" s="73">
        <v>24</v>
      </c>
      <c r="S6" s="73">
        <v>46</v>
      </c>
      <c r="T6" s="73">
        <v>36</v>
      </c>
      <c r="U6" s="73">
        <v>22</v>
      </c>
      <c r="V6" s="74">
        <v>22</v>
      </c>
      <c r="W6" s="73">
        <v>32</v>
      </c>
      <c r="X6" s="73">
        <v>40</v>
      </c>
      <c r="Y6" s="73">
        <v>38</v>
      </c>
      <c r="Z6" s="73">
        <v>20</v>
      </c>
      <c r="AA6" s="33"/>
    </row>
    <row r="7" spans="1:27" s="4" customFormat="1" ht="38.25" customHeight="1">
      <c r="A7" s="3">
        <v>2</v>
      </c>
      <c r="B7" s="32" t="s">
        <v>116</v>
      </c>
      <c r="C7" s="5" t="s">
        <v>6</v>
      </c>
      <c r="D7" s="72">
        <f>E7+F7+G7+H7+I7+J7+K7+L7+M7+N7+O7+P7+Q7+R7+S7+T7+U7+V7+W7+X7+Y7+Z7</f>
        <v>210.95000000000002</v>
      </c>
      <c r="E7" s="73">
        <v>8</v>
      </c>
      <c r="F7" s="73">
        <v>8</v>
      </c>
      <c r="G7" s="73">
        <v>10</v>
      </c>
      <c r="H7" s="73">
        <v>8</v>
      </c>
      <c r="I7" s="73">
        <v>8.4</v>
      </c>
      <c r="J7" s="73">
        <v>10</v>
      </c>
      <c r="K7" s="73">
        <v>12.6</v>
      </c>
      <c r="L7" s="73">
        <v>8.4</v>
      </c>
      <c r="M7" s="73">
        <v>8.4</v>
      </c>
      <c r="N7" s="73">
        <v>15</v>
      </c>
      <c r="O7" s="73">
        <v>8.4</v>
      </c>
      <c r="P7" s="73">
        <v>10.5</v>
      </c>
      <c r="Q7" s="73">
        <v>12.6</v>
      </c>
      <c r="R7" s="73">
        <v>12.6</v>
      </c>
      <c r="S7" s="73">
        <v>12.6</v>
      </c>
      <c r="T7" s="73">
        <v>8.4</v>
      </c>
      <c r="U7" s="73">
        <v>6.3</v>
      </c>
      <c r="V7" s="73">
        <v>6.3</v>
      </c>
      <c r="W7" s="73">
        <v>5.25</v>
      </c>
      <c r="X7" s="73">
        <v>12.6</v>
      </c>
      <c r="Y7" s="73">
        <v>12.6</v>
      </c>
      <c r="Z7" s="73">
        <v>6</v>
      </c>
      <c r="AA7" s="33"/>
    </row>
    <row r="8" spans="1:27" s="4" customFormat="1" ht="38.25" customHeight="1">
      <c r="A8" s="3">
        <v>3</v>
      </c>
      <c r="B8" s="45" t="s">
        <v>117</v>
      </c>
      <c r="C8" s="48" t="s">
        <v>6</v>
      </c>
      <c r="D8" s="72">
        <f>E8+F8+G8+H8+I8+J8+K8+L8+M8+N8+O8+P8+Q8+R8+S8+T8+U8+V8+W8+X8+Y8+Z8</f>
        <v>100</v>
      </c>
      <c r="E8" s="73">
        <v>4</v>
      </c>
      <c r="F8" s="73">
        <v>6</v>
      </c>
      <c r="G8" s="73">
        <v>4</v>
      </c>
      <c r="H8" s="73">
        <v>6</v>
      </c>
      <c r="I8" s="73">
        <v>6</v>
      </c>
      <c r="J8" s="73">
        <v>4</v>
      </c>
      <c r="K8" s="73">
        <v>3</v>
      </c>
      <c r="L8" s="73">
        <v>6</v>
      </c>
      <c r="M8" s="73">
        <v>6</v>
      </c>
      <c r="N8" s="73">
        <v>6</v>
      </c>
      <c r="O8" s="73">
        <v>6</v>
      </c>
      <c r="P8" s="73">
        <v>4</v>
      </c>
      <c r="Q8" s="73">
        <v>4</v>
      </c>
      <c r="R8" s="73">
        <v>4</v>
      </c>
      <c r="S8" s="73">
        <v>4</v>
      </c>
      <c r="T8" s="73">
        <v>4</v>
      </c>
      <c r="U8" s="73">
        <v>4</v>
      </c>
      <c r="V8" s="73">
        <v>4</v>
      </c>
      <c r="W8" s="73">
        <v>4</v>
      </c>
      <c r="X8" s="73">
        <v>4</v>
      </c>
      <c r="Y8" s="73">
        <v>4</v>
      </c>
      <c r="Z8" s="73">
        <v>3</v>
      </c>
      <c r="AA8" s="33"/>
    </row>
    <row r="9" spans="1:27" s="4" customFormat="1" ht="41.25" customHeight="1">
      <c r="A9" s="3">
        <v>4</v>
      </c>
      <c r="B9" s="50" t="s">
        <v>115</v>
      </c>
      <c r="C9" s="48" t="s">
        <v>6</v>
      </c>
      <c r="D9" s="72">
        <f>E9+F9+G9+H9+I9+J9+K9+L9+M9+N9+O9+P9+Q9+R9+S9+T9+U9+V9+W9+X9+Y9+Z9</f>
        <v>315</v>
      </c>
      <c r="E9" s="73">
        <v>17</v>
      </c>
      <c r="F9" s="73">
        <v>17</v>
      </c>
      <c r="G9" s="73">
        <v>17</v>
      </c>
      <c r="H9" s="73">
        <v>15</v>
      </c>
      <c r="I9" s="73">
        <v>12</v>
      </c>
      <c r="J9" s="73">
        <v>18</v>
      </c>
      <c r="K9" s="73">
        <v>15</v>
      </c>
      <c r="L9" s="73">
        <v>13</v>
      </c>
      <c r="M9" s="73">
        <v>13</v>
      </c>
      <c r="N9" s="73">
        <v>24</v>
      </c>
      <c r="O9" s="73">
        <v>28</v>
      </c>
      <c r="P9" s="73">
        <v>16</v>
      </c>
      <c r="Q9" s="73">
        <v>14</v>
      </c>
      <c r="R9" s="73">
        <v>14</v>
      </c>
      <c r="S9" s="73">
        <v>14</v>
      </c>
      <c r="T9" s="73">
        <v>10</v>
      </c>
      <c r="U9" s="73">
        <v>10</v>
      </c>
      <c r="V9" s="73">
        <v>10</v>
      </c>
      <c r="W9" s="73">
        <v>8</v>
      </c>
      <c r="X9" s="73">
        <v>12</v>
      </c>
      <c r="Y9" s="73">
        <v>12</v>
      </c>
      <c r="Z9" s="73">
        <v>6</v>
      </c>
      <c r="AA9" s="33"/>
    </row>
    <row r="10" spans="1:26" s="4" customFormat="1" ht="32.25" customHeight="1">
      <c r="A10" s="3">
        <v>5</v>
      </c>
      <c r="B10" s="2" t="s">
        <v>9</v>
      </c>
      <c r="C10" s="65" t="s">
        <v>18</v>
      </c>
      <c r="D10" s="72">
        <f>E10+F10+G10+H10+I10+J10+K10+L10+M10+N10+O10+P10+Q10+R10+S10+T10+U10+V10+W10+X10+Y10+Z10</f>
        <v>9736</v>
      </c>
      <c r="E10" s="75">
        <v>518</v>
      </c>
      <c r="F10" s="75">
        <v>320</v>
      </c>
      <c r="G10" s="75">
        <v>460</v>
      </c>
      <c r="H10" s="75">
        <v>438</v>
      </c>
      <c r="I10" s="75">
        <v>390</v>
      </c>
      <c r="J10" s="75">
        <v>630</v>
      </c>
      <c r="K10" s="75">
        <v>404</v>
      </c>
      <c r="L10" s="75">
        <v>346</v>
      </c>
      <c r="M10" s="75">
        <v>368</v>
      </c>
      <c r="N10" s="75">
        <v>634</v>
      </c>
      <c r="O10" s="75">
        <v>870</v>
      </c>
      <c r="P10" s="75">
        <v>576</v>
      </c>
      <c r="Q10" s="75">
        <v>748</v>
      </c>
      <c r="R10" s="75">
        <v>276</v>
      </c>
      <c r="S10" s="75">
        <v>530</v>
      </c>
      <c r="T10" s="75">
        <v>414</v>
      </c>
      <c r="U10" s="75">
        <v>254</v>
      </c>
      <c r="V10" s="75">
        <v>254</v>
      </c>
      <c r="W10" s="75">
        <v>368</v>
      </c>
      <c r="X10" s="75">
        <v>462</v>
      </c>
      <c r="Y10" s="75">
        <v>436</v>
      </c>
      <c r="Z10" s="75">
        <v>40</v>
      </c>
    </row>
    <row r="11" spans="1:27" s="4" customFormat="1" ht="39" customHeight="1">
      <c r="A11" s="3">
        <v>6</v>
      </c>
      <c r="B11" s="2" t="s">
        <v>154</v>
      </c>
      <c r="C11" s="65" t="s">
        <v>8</v>
      </c>
      <c r="D11" s="72">
        <f>E11+F11+G11+H11+I11+J11+K11+L11+M11+N11+O11+P11+Q11+R11+S11+T11+U11+V11+W11+X11+Y11+Z11</f>
        <v>70.8</v>
      </c>
      <c r="E11" s="73">
        <v>3.78</v>
      </c>
      <c r="F11" s="73">
        <v>2.35</v>
      </c>
      <c r="G11" s="73">
        <v>3.36</v>
      </c>
      <c r="H11" s="73">
        <v>3.18</v>
      </c>
      <c r="I11" s="73">
        <v>2.85</v>
      </c>
      <c r="J11" s="73">
        <v>4.6</v>
      </c>
      <c r="K11" s="73">
        <v>2.9</v>
      </c>
      <c r="L11" s="73">
        <v>2.52</v>
      </c>
      <c r="M11" s="73">
        <v>2.68</v>
      </c>
      <c r="N11" s="73">
        <v>4.62</v>
      </c>
      <c r="O11" s="73">
        <v>6.38</v>
      </c>
      <c r="P11" s="73">
        <v>4.2</v>
      </c>
      <c r="Q11" s="73">
        <v>5.46</v>
      </c>
      <c r="R11" s="73">
        <v>2</v>
      </c>
      <c r="S11" s="73">
        <v>3.8</v>
      </c>
      <c r="T11" s="73">
        <v>3</v>
      </c>
      <c r="U11" s="73">
        <v>1.8</v>
      </c>
      <c r="V11" s="73">
        <v>1.8</v>
      </c>
      <c r="W11" s="73">
        <v>2.6</v>
      </c>
      <c r="X11" s="73">
        <v>3.3</v>
      </c>
      <c r="Y11" s="73">
        <v>3.2</v>
      </c>
      <c r="Z11" s="73">
        <v>0.42</v>
      </c>
      <c r="AA11" s="61"/>
    </row>
    <row r="12" spans="3:26" s="4" customFormat="1" ht="15">
      <c r="C12" s="33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="4" customFormat="1" ht="15">
      <c r="C13" s="33"/>
    </row>
    <row r="14" s="4" customFormat="1" ht="15">
      <c r="C14" s="33"/>
    </row>
    <row r="15" s="4" customFormat="1" ht="15">
      <c r="C15" s="33"/>
    </row>
    <row r="16" s="4" customFormat="1" ht="15">
      <c r="C16" s="33"/>
    </row>
    <row r="17" s="4" customFormat="1" ht="15">
      <c r="C17" s="33"/>
    </row>
    <row r="18" s="4" customFormat="1" ht="15">
      <c r="C18" s="33"/>
    </row>
    <row r="19" s="4" customFormat="1" ht="15">
      <c r="C19" s="33"/>
    </row>
    <row r="20" s="4" customFormat="1" ht="15">
      <c r="C20" s="33"/>
    </row>
    <row r="21" s="4" customFormat="1" ht="15">
      <c r="C21" s="33"/>
    </row>
    <row r="22" s="4" customFormat="1" ht="15">
      <c r="C22" s="33"/>
    </row>
    <row r="23" s="4" customFormat="1" ht="15">
      <c r="C23" s="33"/>
    </row>
    <row r="24" s="4" customFormat="1" ht="15">
      <c r="C24" s="33"/>
    </row>
    <row r="25" s="4" customFormat="1" ht="15">
      <c r="C25" s="33"/>
    </row>
    <row r="26" s="4" customFormat="1" ht="15">
      <c r="C26" s="33"/>
    </row>
    <row r="27" s="4" customFormat="1" ht="15">
      <c r="C27" s="33"/>
    </row>
    <row r="28" s="4" customFormat="1" ht="15">
      <c r="C28" s="33"/>
    </row>
    <row r="29" s="4" customFormat="1" ht="15">
      <c r="C29" s="33"/>
    </row>
    <row r="30" s="4" customFormat="1" ht="15">
      <c r="C30" s="33"/>
    </row>
    <row r="31" s="4" customFormat="1" ht="15">
      <c r="C31" s="33"/>
    </row>
    <row r="32" s="4" customFormat="1" ht="15">
      <c r="C32" s="33"/>
    </row>
  </sheetData>
  <sheetProtection/>
  <mergeCells count="2">
    <mergeCell ref="A2:Z2"/>
    <mergeCell ref="A3:Z3"/>
  </mergeCells>
  <printOptions/>
  <pageMargins left="0.61" right="0.2" top="0.75" bottom="0.75" header="0.3" footer="0.3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N1" sqref="N1:N16384"/>
    </sheetView>
  </sheetViews>
  <sheetFormatPr defaultColWidth="9.140625" defaultRowHeight="15"/>
  <cols>
    <col min="2" max="2" width="23.8515625" style="0" customWidth="1"/>
    <col min="3" max="3" width="8.421875" style="0" customWidth="1"/>
    <col min="4" max="10" width="11.28125" style="0" customWidth="1"/>
    <col min="11" max="11" width="12.28125" style="0" customWidth="1"/>
    <col min="12" max="12" width="11.28125" style="0" customWidth="1"/>
    <col min="13" max="13" width="12.00390625" style="0" customWidth="1"/>
  </cols>
  <sheetData>
    <row r="1" spans="1:12" s="4" customFormat="1" ht="24" customHeight="1">
      <c r="A1" s="97" t="s">
        <v>160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80"/>
    </row>
    <row r="2" spans="1:12" s="4" customFormat="1" ht="26.25" customHeight="1">
      <c r="A2" s="98" t="s">
        <v>119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81"/>
    </row>
    <row r="3" spans="3:4" s="4" customFormat="1" ht="15">
      <c r="C3" s="33"/>
      <c r="D3" s="33"/>
    </row>
    <row r="4" spans="1:13" s="4" customFormat="1" ht="38.25" customHeight="1">
      <c r="A4" s="51" t="s">
        <v>0</v>
      </c>
      <c r="B4" s="51" t="s">
        <v>1</v>
      </c>
      <c r="C4" s="52" t="s">
        <v>2</v>
      </c>
      <c r="D4" s="52" t="s">
        <v>3</v>
      </c>
      <c r="E4" s="52" t="s">
        <v>120</v>
      </c>
      <c r="F4" s="52" t="s">
        <v>94</v>
      </c>
      <c r="G4" s="52" t="s">
        <v>92</v>
      </c>
      <c r="H4" s="52" t="s">
        <v>96</v>
      </c>
      <c r="I4" s="52" t="s">
        <v>95</v>
      </c>
      <c r="J4" s="52" t="s">
        <v>121</v>
      </c>
      <c r="K4" s="52" t="s">
        <v>122</v>
      </c>
      <c r="L4" s="52" t="s">
        <v>188</v>
      </c>
      <c r="M4" s="94" t="s">
        <v>189</v>
      </c>
    </row>
    <row r="5" spans="1:13" s="4" customFormat="1" ht="38.25" customHeight="1">
      <c r="A5" s="82">
        <v>1</v>
      </c>
      <c r="B5" s="53" t="s">
        <v>5</v>
      </c>
      <c r="C5" s="82" t="s">
        <v>6</v>
      </c>
      <c r="D5" s="58">
        <f>SUM(E5:M5)</f>
        <v>371.7</v>
      </c>
      <c r="E5" s="44">
        <v>26.25</v>
      </c>
      <c r="F5" s="44">
        <v>31.5</v>
      </c>
      <c r="G5" s="44">
        <v>26.25</v>
      </c>
      <c r="H5" s="44">
        <v>34.65</v>
      </c>
      <c r="I5" s="44">
        <v>70.35</v>
      </c>
      <c r="J5" s="44">
        <v>94.5</v>
      </c>
      <c r="K5" s="44">
        <v>88.2</v>
      </c>
      <c r="L5" s="44" t="s">
        <v>54</v>
      </c>
      <c r="M5" s="82" t="s">
        <v>54</v>
      </c>
    </row>
    <row r="6" spans="1:13" s="4" customFormat="1" ht="38.25" customHeight="1">
      <c r="A6" s="82">
        <v>2</v>
      </c>
      <c r="B6" s="53" t="s">
        <v>116</v>
      </c>
      <c r="C6" s="82" t="s">
        <v>6</v>
      </c>
      <c r="D6" s="58">
        <f>SUM(E6:M6)</f>
        <v>105</v>
      </c>
      <c r="E6" s="44">
        <v>12.6</v>
      </c>
      <c r="F6" s="44">
        <v>12.6</v>
      </c>
      <c r="G6" s="44">
        <v>12.6</v>
      </c>
      <c r="H6" s="44">
        <v>7</v>
      </c>
      <c r="I6" s="44">
        <v>14.7</v>
      </c>
      <c r="J6" s="44">
        <v>16.8</v>
      </c>
      <c r="K6" s="44">
        <v>10</v>
      </c>
      <c r="L6" s="44">
        <v>7.7</v>
      </c>
      <c r="M6" s="82">
        <v>11</v>
      </c>
    </row>
    <row r="7" spans="1:13" s="4" customFormat="1" ht="38.25" customHeight="1">
      <c r="A7" s="82">
        <v>3</v>
      </c>
      <c r="B7" s="53" t="s">
        <v>115</v>
      </c>
      <c r="C7" s="5" t="s">
        <v>6</v>
      </c>
      <c r="D7" s="58">
        <f>SUM(E7:M7)</f>
        <v>105</v>
      </c>
      <c r="E7" s="21">
        <v>12.6</v>
      </c>
      <c r="F7" s="21">
        <v>12.6</v>
      </c>
      <c r="G7" s="21">
        <v>12.6</v>
      </c>
      <c r="H7" s="21">
        <v>14.7</v>
      </c>
      <c r="I7" s="21">
        <v>14.7</v>
      </c>
      <c r="J7" s="21">
        <v>16.8</v>
      </c>
      <c r="K7" s="21">
        <v>21</v>
      </c>
      <c r="L7" s="82" t="s">
        <v>54</v>
      </c>
      <c r="M7" s="82" t="s">
        <v>54</v>
      </c>
    </row>
    <row r="8" spans="1:13" s="4" customFormat="1" ht="38.25" customHeight="1">
      <c r="A8" s="82">
        <v>4</v>
      </c>
      <c r="B8" s="2" t="s">
        <v>9</v>
      </c>
      <c r="C8" s="82" t="s">
        <v>18</v>
      </c>
      <c r="D8" s="58">
        <f>SUM(E8:M8)</f>
        <v>4088.7</v>
      </c>
      <c r="E8" s="21">
        <v>288.75</v>
      </c>
      <c r="F8" s="21">
        <v>346.5</v>
      </c>
      <c r="G8" s="21">
        <v>288.75</v>
      </c>
      <c r="H8" s="21">
        <v>381.15</v>
      </c>
      <c r="I8" s="21">
        <v>773.85</v>
      </c>
      <c r="J8" s="21">
        <v>1039.5</v>
      </c>
      <c r="K8" s="21">
        <v>970.2</v>
      </c>
      <c r="L8" s="82" t="s">
        <v>54</v>
      </c>
      <c r="M8" s="82" t="s">
        <v>54</v>
      </c>
    </row>
    <row r="9" spans="1:13" s="4" customFormat="1" ht="40.5" customHeight="1">
      <c r="A9" s="82">
        <v>5</v>
      </c>
      <c r="B9" s="2" t="s">
        <v>155</v>
      </c>
      <c r="C9" s="82" t="s">
        <v>8</v>
      </c>
      <c r="D9" s="58">
        <f>SUM(E9:M9)</f>
        <v>29.74</v>
      </c>
      <c r="E9" s="21">
        <v>2.12</v>
      </c>
      <c r="F9" s="21">
        <v>2.6</v>
      </c>
      <c r="G9" s="21">
        <v>2</v>
      </c>
      <c r="H9" s="21">
        <v>2.8</v>
      </c>
      <c r="I9" s="21">
        <v>5.6</v>
      </c>
      <c r="J9" s="21">
        <v>7.5</v>
      </c>
      <c r="K9" s="21">
        <v>7.12</v>
      </c>
      <c r="L9" s="82" t="s">
        <v>54</v>
      </c>
      <c r="M9" s="82" t="s">
        <v>54</v>
      </c>
    </row>
    <row r="10" s="4" customFormat="1" ht="15"/>
    <row r="11" s="4" customFormat="1" ht="15"/>
    <row r="12" s="4" customFormat="1" ht="15"/>
    <row r="13" s="4" customFormat="1" ht="15"/>
    <row r="14" s="4" customFormat="1" ht="15"/>
    <row r="15" spans="5:12" ht="15">
      <c r="E15" s="4"/>
      <c r="F15" s="4"/>
      <c r="G15" s="4"/>
      <c r="H15" s="4"/>
      <c r="I15" s="4"/>
      <c r="J15" s="4"/>
      <c r="K15" s="4"/>
      <c r="L15" s="4"/>
    </row>
    <row r="16" spans="5:12" ht="15">
      <c r="E16" s="4"/>
      <c r="F16" s="4"/>
      <c r="G16" s="4"/>
      <c r="H16" s="4"/>
      <c r="I16" s="4"/>
      <c r="J16" s="4"/>
      <c r="K16" s="4"/>
      <c r="L16" s="4"/>
    </row>
    <row r="17" spans="5:12" ht="15">
      <c r="E17" s="4"/>
      <c r="F17" s="4"/>
      <c r="G17" s="4"/>
      <c r="H17" s="4"/>
      <c r="I17" s="4"/>
      <c r="J17" s="4"/>
      <c r="K17" s="4"/>
      <c r="L17" s="4"/>
    </row>
    <row r="18" ht="15">
      <c r="E18" s="4"/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6.8515625" style="18" bestFit="1" customWidth="1"/>
    <col min="2" max="2" width="26.57421875" style="0" customWidth="1"/>
    <col min="3" max="3" width="11.140625" style="0" customWidth="1"/>
    <col min="4" max="4" width="12.57421875" style="0" customWidth="1"/>
    <col min="5" max="6" width="11.7109375" style="0" customWidth="1"/>
    <col min="7" max="7" width="13.7109375" style="0" customWidth="1"/>
    <col min="8" max="12" width="11.7109375" style="0" customWidth="1"/>
  </cols>
  <sheetData>
    <row r="2" spans="1:12" s="4" customFormat="1" ht="15.75">
      <c r="A2" s="97" t="s">
        <v>160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4" customFormat="1" ht="24" customHeight="1">
      <c r="A3" s="98" t="s">
        <v>123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="4" customFormat="1" ht="15">
      <c r="A4" s="33"/>
    </row>
    <row r="5" spans="1:12" s="4" customFormat="1" ht="30" customHeight="1">
      <c r="A5" s="3" t="s">
        <v>0</v>
      </c>
      <c r="B5" s="2" t="s">
        <v>1</v>
      </c>
      <c r="C5" s="3" t="s">
        <v>2</v>
      </c>
      <c r="D5" s="3" t="s">
        <v>3</v>
      </c>
      <c r="E5" s="3" t="s">
        <v>95</v>
      </c>
      <c r="F5" s="3" t="s">
        <v>125</v>
      </c>
      <c r="G5" s="3" t="s">
        <v>91</v>
      </c>
      <c r="H5" s="3" t="s">
        <v>126</v>
      </c>
      <c r="I5" s="3" t="s">
        <v>121</v>
      </c>
      <c r="J5" s="3" t="s">
        <v>96</v>
      </c>
      <c r="K5" s="3" t="s">
        <v>100</v>
      </c>
      <c r="L5" s="3" t="s">
        <v>122</v>
      </c>
    </row>
    <row r="6" spans="1:12" s="4" customFormat="1" ht="24.75" customHeight="1">
      <c r="A6" s="3"/>
      <c r="B6" s="51" t="s">
        <v>124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3" s="4" customFormat="1" ht="36.75" customHeight="1">
      <c r="A7" s="3">
        <v>1</v>
      </c>
      <c r="B7" s="2" t="s">
        <v>5</v>
      </c>
      <c r="C7" s="3" t="s">
        <v>6</v>
      </c>
      <c r="D7" s="58">
        <f>E7+F7+G7+H7+I7+J7+K7+L7</f>
        <v>284.55</v>
      </c>
      <c r="E7" s="21">
        <v>23.1</v>
      </c>
      <c r="F7" s="21">
        <v>31.5</v>
      </c>
      <c r="G7" s="21">
        <v>25.2</v>
      </c>
      <c r="H7" s="21">
        <v>27.3</v>
      </c>
      <c r="I7" s="21">
        <v>66.15</v>
      </c>
      <c r="J7" s="21">
        <v>21</v>
      </c>
      <c r="K7" s="21">
        <v>21</v>
      </c>
      <c r="L7" s="21">
        <v>69.3</v>
      </c>
      <c r="M7" s="33"/>
    </row>
    <row r="8" spans="1:13" s="4" customFormat="1" ht="36.75" customHeight="1">
      <c r="A8" s="3">
        <v>2</v>
      </c>
      <c r="B8" s="2" t="s">
        <v>116</v>
      </c>
      <c r="C8" s="3" t="s">
        <v>6</v>
      </c>
      <c r="D8" s="58">
        <f>E8+F8+G8+H8+I8+J8+K8+L8</f>
        <v>157.5</v>
      </c>
      <c r="E8" s="21">
        <v>18.9</v>
      </c>
      <c r="F8" s="21">
        <v>21</v>
      </c>
      <c r="G8" s="21">
        <v>18.9</v>
      </c>
      <c r="H8" s="21">
        <v>16.8</v>
      </c>
      <c r="I8" s="21">
        <v>18.9</v>
      </c>
      <c r="J8" s="21">
        <v>21</v>
      </c>
      <c r="K8" s="21">
        <v>21</v>
      </c>
      <c r="L8" s="21">
        <v>21</v>
      </c>
      <c r="M8" s="33"/>
    </row>
    <row r="9" spans="1:13" s="4" customFormat="1" ht="36.75" customHeight="1">
      <c r="A9" s="3">
        <v>3</v>
      </c>
      <c r="B9" s="32" t="s">
        <v>115</v>
      </c>
      <c r="C9" s="3" t="s">
        <v>6</v>
      </c>
      <c r="D9" s="58">
        <f>E9+F9+G9+H9+I9+J9+K9+L9</f>
        <v>157.5</v>
      </c>
      <c r="E9" s="21">
        <v>16.8</v>
      </c>
      <c r="F9" s="21">
        <v>16.8</v>
      </c>
      <c r="G9" s="21">
        <v>16.8</v>
      </c>
      <c r="H9" s="21">
        <v>16.8</v>
      </c>
      <c r="I9" s="21">
        <v>23.1</v>
      </c>
      <c r="J9" s="21">
        <v>18.9</v>
      </c>
      <c r="K9" s="21">
        <v>23.1</v>
      </c>
      <c r="L9" s="21">
        <v>25.2</v>
      </c>
      <c r="M9" s="33"/>
    </row>
    <row r="10" spans="1:12" s="4" customFormat="1" ht="36.75" customHeight="1">
      <c r="A10" s="3">
        <v>4</v>
      </c>
      <c r="B10" s="46" t="s">
        <v>9</v>
      </c>
      <c r="C10" s="7" t="s">
        <v>18</v>
      </c>
      <c r="D10" s="58">
        <f>E10+F10+G10+H10+I10+J10+K10+L10</f>
        <v>3130.05</v>
      </c>
      <c r="E10" s="21">
        <v>254.1</v>
      </c>
      <c r="F10" s="21">
        <v>346.5</v>
      </c>
      <c r="G10" s="21">
        <v>277.2</v>
      </c>
      <c r="H10" s="21">
        <v>300.3</v>
      </c>
      <c r="I10" s="21">
        <v>727.65</v>
      </c>
      <c r="J10" s="21">
        <v>231</v>
      </c>
      <c r="K10" s="21">
        <v>231</v>
      </c>
      <c r="L10" s="21">
        <v>762.3</v>
      </c>
    </row>
    <row r="11" spans="1:12" s="4" customFormat="1" ht="39" customHeight="1">
      <c r="A11" s="3">
        <v>5</v>
      </c>
      <c r="B11" s="2" t="s">
        <v>155</v>
      </c>
      <c r="C11" s="3" t="s">
        <v>8</v>
      </c>
      <c r="D11" s="58">
        <f>E11+F11+G11+H11+I11+J11+K11+L11</f>
        <v>22.764000000000003</v>
      </c>
      <c r="E11" s="3">
        <v>1.848</v>
      </c>
      <c r="F11" s="3">
        <v>2.52</v>
      </c>
      <c r="G11" s="3">
        <v>2.016</v>
      </c>
      <c r="H11" s="3">
        <v>2.184</v>
      </c>
      <c r="I11" s="3">
        <v>5.292</v>
      </c>
      <c r="J11" s="3">
        <v>1.6800000000000002</v>
      </c>
      <c r="K11" s="3">
        <v>1.6800000000000002</v>
      </c>
      <c r="L11" s="3">
        <v>5.5440000000000005</v>
      </c>
    </row>
    <row r="12" s="4" customFormat="1" ht="15">
      <c r="A12" s="33"/>
    </row>
    <row r="13" spans="5:12" ht="15">
      <c r="E13" s="77"/>
      <c r="F13" s="77"/>
      <c r="G13" s="77"/>
      <c r="H13" s="77"/>
      <c r="I13" s="77"/>
      <c r="J13" s="77"/>
      <c r="K13" s="77"/>
      <c r="L13" s="77"/>
    </row>
    <row r="14" spans="5:12" ht="15">
      <c r="E14" s="77"/>
      <c r="F14" s="77"/>
      <c r="G14" s="77"/>
      <c r="H14" s="77"/>
      <c r="I14" s="77"/>
      <c r="J14" s="77"/>
      <c r="K14" s="77"/>
      <c r="L14" s="77"/>
    </row>
    <row r="15" spans="5:12" ht="15">
      <c r="E15" s="77"/>
      <c r="F15" s="77"/>
      <c r="G15" s="77"/>
      <c r="H15" s="77"/>
      <c r="I15" s="77"/>
      <c r="J15" s="77"/>
      <c r="K15" s="77"/>
      <c r="L15" s="77"/>
    </row>
    <row r="16" spans="5:12" ht="15">
      <c r="E16" s="77"/>
      <c r="F16" s="77"/>
      <c r="G16" s="77"/>
      <c r="H16" s="77"/>
      <c r="I16" s="77"/>
      <c r="J16" s="77"/>
      <c r="K16" s="77"/>
      <c r="L16" s="77"/>
    </row>
    <row r="17" spans="5:12" ht="15">
      <c r="E17" s="77"/>
      <c r="F17" s="77"/>
      <c r="G17" s="77"/>
      <c r="H17" s="77"/>
      <c r="I17" s="77"/>
      <c r="J17" s="77"/>
      <c r="K17" s="77"/>
      <c r="L17" s="77"/>
    </row>
    <row r="18" ht="15">
      <c r="E18" s="77"/>
    </row>
  </sheetData>
  <sheetProtection/>
  <mergeCells count="3">
    <mergeCell ref="A2:L2"/>
    <mergeCell ref="A3:L3"/>
    <mergeCell ref="C6:L6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2019-04-10T09:26:47Z</dcterms:modified>
  <cp:category/>
  <cp:version/>
  <cp:contentType/>
  <cp:contentStatus/>
</cp:coreProperties>
</file>